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755" activeTab="1"/>
  </bookViews>
  <sheets>
    <sheet name="TONG HOP GIA TRI DAU TU" sheetId="4" r:id="rId1"/>
    <sheet name="DANH MUC DAU TU" sheetId="6" r:id="rId2"/>
  </sheets>
  <definedNames>
    <definedName name="_xlnm.Print_Titles" localSheetId="1">'DANH MUC DAU TU'!$8:$10</definedName>
  </definedNames>
  <calcPr calcId="144525"/>
</workbook>
</file>

<file path=xl/calcChain.xml><?xml version="1.0" encoding="utf-8"?>
<calcChain xmlns="http://schemas.openxmlformats.org/spreadsheetml/2006/main">
  <c r="J47" i="6" l="1"/>
  <c r="J34" i="6"/>
  <c r="J84" i="6"/>
  <c r="J13" i="6"/>
  <c r="J60" i="6"/>
  <c r="J71" i="6"/>
  <c r="J100" i="6"/>
  <c r="J99" i="6"/>
  <c r="J61" i="6"/>
  <c r="J17" i="6"/>
  <c r="J15" i="6"/>
  <c r="J14" i="6"/>
  <c r="J12" i="6"/>
  <c r="J11" i="6"/>
  <c r="H10" i="4" l="1"/>
  <c r="G10" i="4"/>
  <c r="F10" i="4"/>
  <c r="H9" i="4"/>
  <c r="G9" i="4"/>
  <c r="F9" i="4"/>
  <c r="H8" i="4"/>
  <c r="G8" i="4"/>
  <c r="F8" i="4"/>
  <c r="E8" i="4" l="1"/>
  <c r="M128" i="6"/>
  <c r="L128" i="6"/>
  <c r="K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98" i="6"/>
  <c r="I97" i="6"/>
  <c r="I96" i="6"/>
  <c r="I95" i="6"/>
  <c r="I94" i="6"/>
  <c r="I93" i="6"/>
  <c r="I92" i="6"/>
  <c r="I91" i="6"/>
  <c r="I90" i="6"/>
  <c r="I89" i="6"/>
  <c r="I88" i="6"/>
  <c r="I87" i="6"/>
  <c r="I86" i="6"/>
  <c r="I85" i="6"/>
  <c r="I83" i="6"/>
  <c r="I82" i="6"/>
  <c r="I81" i="6"/>
  <c r="I80" i="6"/>
  <c r="I79" i="6"/>
  <c r="I78" i="6"/>
  <c r="I77" i="6"/>
  <c r="I76" i="6"/>
  <c r="I75" i="6"/>
  <c r="I74" i="6"/>
  <c r="I73" i="6"/>
  <c r="I72" i="6"/>
  <c r="I70" i="6"/>
  <c r="I69" i="6"/>
  <c r="I68" i="6"/>
  <c r="I67" i="6"/>
  <c r="I66" i="6"/>
  <c r="I65" i="6"/>
  <c r="I64" i="6"/>
  <c r="I63" i="6"/>
  <c r="I62" i="6"/>
  <c r="I59" i="6"/>
  <c r="I58" i="6"/>
  <c r="I57" i="6"/>
  <c r="I56" i="6"/>
  <c r="I55" i="6"/>
  <c r="I54" i="6"/>
  <c r="I53" i="6"/>
  <c r="I52" i="6"/>
  <c r="I51" i="6"/>
  <c r="I50" i="6"/>
  <c r="I49" i="6"/>
  <c r="I48" i="6"/>
  <c r="I46" i="6"/>
  <c r="I45" i="6"/>
  <c r="I44" i="6"/>
  <c r="I43" i="6"/>
  <c r="I42" i="6"/>
  <c r="I41" i="6"/>
  <c r="I40" i="6"/>
  <c r="I39" i="6"/>
  <c r="I38" i="6"/>
  <c r="I37" i="6"/>
  <c r="I36" i="6"/>
  <c r="I35" i="6"/>
  <c r="I33" i="6"/>
  <c r="I32" i="6"/>
  <c r="I31" i="6"/>
  <c r="I30" i="6"/>
  <c r="I29" i="6"/>
  <c r="I28" i="6"/>
  <c r="I27" i="6"/>
  <c r="I26" i="6"/>
  <c r="I25" i="6"/>
  <c r="I24" i="6"/>
  <c r="I23" i="6"/>
  <c r="I22" i="6"/>
  <c r="I21" i="6"/>
  <c r="I20" i="6"/>
  <c r="I19" i="6"/>
  <c r="I18" i="6"/>
  <c r="I16" i="6"/>
  <c r="I15" i="6" s="1"/>
  <c r="I11" i="6"/>
  <c r="B8" i="4" s="1"/>
  <c r="I71" i="6" l="1"/>
  <c r="I34" i="6"/>
  <c r="J128" i="6"/>
  <c r="I47" i="6"/>
  <c r="I100" i="6"/>
  <c r="I17" i="6"/>
  <c r="I61" i="6"/>
  <c r="I84" i="6"/>
  <c r="I14" i="6" l="1"/>
  <c r="C8" i="4" s="1"/>
  <c r="I60" i="6"/>
  <c r="C9" i="4" s="1"/>
  <c r="I99" i="6"/>
  <c r="C10" i="4" s="1"/>
  <c r="I13" i="6" l="1"/>
  <c r="I128" i="6" l="1"/>
  <c r="G11" i="4" l="1"/>
  <c r="E10" i="4"/>
  <c r="H11" i="4"/>
  <c r="E9" i="4"/>
  <c r="F11" i="4"/>
  <c r="E11" i="4" l="1"/>
  <c r="B11" i="4" l="1"/>
  <c r="D8" i="4" l="1"/>
  <c r="D9" i="4"/>
  <c r="D10" i="4"/>
  <c r="D11" i="4" l="1"/>
  <c r="C11" i="4"/>
</calcChain>
</file>

<file path=xl/sharedStrings.xml><?xml version="1.0" encoding="utf-8"?>
<sst xmlns="http://schemas.openxmlformats.org/spreadsheetml/2006/main" count="325" uniqueCount="211">
  <si>
    <t xml:space="preserve"> Thước kẹp loại bỏ túi, 150mm</t>
  </si>
  <si>
    <t xml:space="preserve"> Ê ke góc 135°</t>
  </si>
  <si>
    <t xml:space="preserve"> Bộ búa thợ nguội</t>
  </si>
  <si>
    <t xml:space="preserve"> Kìm cắt hình, tay cầm chuyển đổi được</t>
  </si>
  <si>
    <t xml:space="preserve"> Bộ dũa hình chìa khóa</t>
  </si>
  <si>
    <t xml:space="preserve"> Bộ thanh nẹp</t>
  </si>
  <si>
    <t xml:space="preserve"> Đục đánh dấu 120x10mm</t>
  </si>
  <si>
    <t xml:space="preserve"> Đục phẳng 200mm</t>
  </si>
  <si>
    <t xml:space="preserve"> Đục nhọn chữ thập 200mm</t>
  </si>
  <si>
    <t xml:space="preserve"> Kìm cắt, tay cầm chuyển đổi được</t>
  </si>
  <si>
    <t xml:space="preserve"> Thước đo độ đứng</t>
  </si>
  <si>
    <t>Mũi đánh dấu HM</t>
  </si>
  <si>
    <t xml:space="preserve"> Kìm kẹp mũi mỏng</t>
  </si>
  <si>
    <t xml:space="preserve"> Kìm mũi tròn</t>
  </si>
  <si>
    <t xml:space="preserve"> Kìm vạn năng (kìm bơm nước)</t>
  </si>
  <si>
    <t xml:space="preserve"> Kìm kẹp kéo</t>
  </si>
  <si>
    <t>Máy uốn tôn</t>
  </si>
  <si>
    <t>Máy cắt tôn tấm kèm thước cắt song song</t>
  </si>
  <si>
    <t>Bàn cân chỉnh kèm chân đế</t>
  </si>
  <si>
    <t>Máy cưa theo hình.</t>
  </si>
  <si>
    <t>Máy cắt tôn chạy điện</t>
  </si>
  <si>
    <t>Máy cắt dùng khí nén, chạy điện</t>
  </si>
  <si>
    <t xml:space="preserve"> Bộ dụng cụ làm nóng dùng propan gas</t>
  </si>
  <si>
    <t xml:space="preserve"> Dụng cụ kiểm tra mạch hàn</t>
  </si>
  <si>
    <t xml:space="preserve"> Kìm đặc biệt</t>
  </si>
  <si>
    <t xml:space="preserve"> Máy mài bằng băng chuyền</t>
  </si>
  <si>
    <t xml:space="preserve"> Cưa băng, để cưa thép</t>
  </si>
  <si>
    <t>Máy cưa sắt bằng đai cắt</t>
  </si>
  <si>
    <t xml:space="preserve"> Dàn nâng ô tô</t>
  </si>
  <si>
    <t xml:space="preserve"> Máy kiểm tra acquy.</t>
  </si>
  <si>
    <t xml:space="preserve"> Bộ dụng cụ chuyên dùng (Bảo trì bảo dưỡng acquy)</t>
  </si>
  <si>
    <t xml:space="preserve"> Thiết bị nạp điện</t>
  </si>
  <si>
    <t xml:space="preserve"> Hệ thống phần mềm xưởng sửa xe</t>
  </si>
  <si>
    <t xml:space="preserve"> Máy đo tần số kỹ thuật số</t>
  </si>
  <si>
    <t xml:space="preserve"> Thiết bị cung cấp điện áp</t>
  </si>
  <si>
    <t xml:space="preserve"> Máy đo đa tác dụng</t>
  </si>
  <si>
    <t xml:space="preserve"> Thiết bị tháo lắp lốp xe</t>
  </si>
  <si>
    <t xml:space="preserve"> Bộ các máy kiểm tra nhỏ khác nhau</t>
  </si>
  <si>
    <t xml:space="preserve"> Bộ dụng cụ đặc biệt – Kéo rút linh kiện</t>
  </si>
  <si>
    <t xml:space="preserve"> Bộ dụng cụ sửa chữa hệ thống phanh</t>
  </si>
  <si>
    <t xml:space="preserve"> Bộ dụng cụ đặc biệt – Động cơ xe</t>
  </si>
  <si>
    <t xml:space="preserve"> Ô tô động cơ phun dầu diesel thông thường</t>
  </si>
  <si>
    <t xml:space="preserve"> Bảng chức năng của hệ thống điều khiển động cơ đốt trong Otto.</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</si>
  <si>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</si>
  <si>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</si>
  <si>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</si>
  <si>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</si>
  <si>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</si>
  <si>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</si>
  <si>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Dàn đo trục xe</t>
  </si>
  <si>
    <t>Thiết bị đo khác – Các hệ thống phụ trợ</t>
  </si>
  <si>
    <t>Bộ dụng cụ sửa chữa hệ thống phanh</t>
  </si>
  <si>
    <t>Mô hình mẫu Phanh đỗ xe điện tử</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</si>
  <si>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</si>
  <si>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</si>
  <si>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</si>
  <si>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</si>
  <si>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</si>
  <si>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</si>
  <si>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Bộ dụng cụ sửa chữa thiết bị RDKS (Kiểm tra áp suất lốp xe BRDKS)</t>
  </si>
  <si>
    <t>Máy tính xách tay cho việc Chẩn đoán lỗi</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</si>
  <si>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</si>
  <si>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</si>
  <si>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</si>
  <si>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</si>
  <si>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</si>
  <si>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</si>
  <si>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</si>
  <si>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</si>
  <si>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</si>
  <si>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</si>
  <si>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</si>
  <si>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</si>
  <si>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</si>
  <si>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</si>
  <si>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</si>
  <si>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</si>
  <si>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</si>
  <si>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</si>
  <si>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</si>
  <si>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</si>
  <si>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</si>
  <si>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</si>
  <si>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</si>
  <si>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</si>
  <si>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</si>
  <si>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</si>
  <si>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</si>
  <si>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</si>
  <si>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</si>
  <si>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</si>
  <si>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</si>
  <si>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</si>
  <si>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</si>
  <si>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</si>
  <si>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</si>
  <si>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Trang bị máy móc của Xưởng sửa chữa - Đào tạo thực hành. </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</si>
  <si>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</si>
  <si>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</si>
  <si>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</si>
  <si>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</si>
  <si>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</si>
  <si>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</si>
  <si>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</si>
  <si>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</si>
  <si>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</si>
  <si>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</si>
  <si>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</si>
  <si>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</si>
  <si>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 Xe mô hình với thiết bị chẩn đoán cho Hệ thống máy phát, Hệ thống khởi động cho tất cả các loại xe, kèm hộp ổ cắm, các lỗi cài đặt trước.</t>
  </si>
  <si>
    <t xml:space="preserve"> Thiết bị "Đường kiểm tra" với bộ phận kiểm tra phanh xe</t>
  </si>
  <si>
    <t>Xe điện áp cao (1 xe điện, 2 xe lái Hybrid)</t>
  </si>
  <si>
    <t>CỘNG HÒA XÃ HỘI CHỦ NGHĨA VIỆT NAM</t>
  </si>
  <si>
    <t>Độc lập - Tự do - Hạnh phúc</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</si>
  <si>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</si>
  <si>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</si>
  <si>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</si>
  <si>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</si>
  <si>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</si>
  <si>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</si>
  <si>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</si>
  <si>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</si>
  <si>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</si>
  <si>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Sau khi ra soát cơ sở vật chất hiện có so với yêu cầu của bộ chương trình được chuyển giao hầu hết khác biệt về danh mục thiết bị đào tạo, thông số kỹ thuật, cấu hình, nước sản xuất.</t>
  </si>
  <si>
    <t>1.1</t>
  </si>
  <si>
    <t>1.3</t>
  </si>
  <si>
    <t>1.4</t>
  </si>
  <si>
    <t>1.5</t>
  </si>
  <si>
    <t>3.1</t>
  </si>
  <si>
    <t>3.10</t>
  </si>
  <si>
    <t>3.11</t>
  </si>
  <si>
    <t>3.12</t>
  </si>
  <si>
    <t>3.13</t>
  </si>
  <si>
    <t>3.14</t>
  </si>
  <si>
    <t>4.10</t>
  </si>
  <si>
    <t>4.11</t>
  </si>
  <si>
    <t>4.12</t>
  </si>
  <si>
    <t>1.10</t>
  </si>
  <si>
    <t>1.11</t>
  </si>
  <si>
    <t>1.12</t>
  </si>
  <si>
    <t>1.13</t>
  </si>
  <si>
    <t>1.14</t>
  </si>
  <si>
    <t>1.15</t>
  </si>
  <si>
    <t>1.16</t>
  </si>
  <si>
    <t>1.17</t>
  </si>
  <si>
    <t>1.18</t>
  </si>
  <si>
    <t>1.19</t>
  </si>
  <si>
    <t>1.20</t>
  </si>
  <si>
    <t>1.21</t>
  </si>
  <si>
    <t>1.22</t>
  </si>
  <si>
    <t>1.23</t>
  </si>
  <si>
    <t>1.24</t>
  </si>
  <si>
    <t>1.25</t>
  </si>
  <si>
    <t>1.26</t>
  </si>
  <si>
    <t>2.10</t>
  </si>
  <si>
    <t>2.11</t>
  </si>
  <si>
    <t>2.12</t>
  </si>
  <si>
    <t>2.13</t>
  </si>
  <si>
    <t>2.14</t>
  </si>
  <si>
    <t>2.15</t>
  </si>
  <si>
    <t>2.16</t>
  </si>
  <si>
    <t>1.28</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</si>
  <si>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</si>
  <si>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</si>
  <si>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</si>
  <si>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</si>
  <si>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</si>
  <si>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</si>
  <si>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</si>
  <si>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</si>
  <si>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</si>
  <si>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</si>
  <si>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</si>
  <si>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</si>
  <si>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</si>
  <si>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</si>
  <si>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</si>
  <si>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</si>
  <si>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</si>
  <si>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</si>
  <si>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</si>
  <si>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</si>
  <si>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</si>
  <si>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</si>
  <si>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</si>
  <si>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</si>
  <si>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</si>
  <si>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</si>
  <si>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</si>
  <si>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</si>
  <si>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</si>
  <si>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NSTW (Từ CTMT 
GDNN- Việc làm và ATLĐ)</t>
  </si>
  <si>
    <t xml:space="preserve">Thiết bị kiểm tra Bosch FSA </t>
  </si>
  <si>
    <t xml:space="preserve"> Mẫu động cơ,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</si>
  <si>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</si>
  <si>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</si>
  <si>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</si>
  <si>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</si>
  <si>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</si>
  <si>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</si>
  <si>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</si>
  <si>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</si>
  <si>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</si>
  <si>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</si>
  <si>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</si>
  <si>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</si>
  <si>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</si>
  <si>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</si>
  <si>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 xml:space="preserve"> Xe mô hình với hệ thống chiếu sáng Xenon cũng như hệ thống chiếu sáng LED</t>
  </si>
  <si>
    <r>
      <t xml:space="preserve">Bằng chữ: </t>
    </r>
    <r>
      <rPr>
        <b/>
        <sz val="13"/>
        <color rgb="FFFF0000"/>
        <rFont val="Times New Roman"/>
        <family val="1"/>
      </rPr>
      <t>Ba mươi lăm tỉ bảy trăm bốn mươi mốt triệu ba trăm ba mươi lăm nghìn đồng.</t>
    </r>
  </si>
  <si>
    <r>
      <t xml:space="preserve">Thành tiền
</t>
    </r>
    <r>
      <rPr>
        <sz val="11"/>
        <color rgb="FFFF0000"/>
        <rFont val="Times New Roman"/>
        <family val="2"/>
      </rPr>
      <t xml:space="preserve"> (nghìn đồng)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</si>
</sst>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6"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b/>
      <sz val="12"/>
      <color rgb="FFFF0000"/>
      <name val="Times New Roman"/>
      <family val="2"/>
    </font>
    <font>
      <b/>
      <sz val="13"/>
      <color rgb="FFFF0000"/>
      <name val="Times New Roman"/>
      <family val="1"/>
    </font>
    <font>
      <b/>
      <sz val="14"/>
      <name val="Times New Roman"/>
      <family val="1"/>
    </font>
    <font>
      <i/>
      <sz val="13"/>
      <name val="Times New Roman"/>
      <family val="2"/>
    </font>
    <font>
      <i/>
      <sz val="11"/>
      <name val="Times New Roman"/>
      <family val="2"/>
    </font>
    <font>
      <sz val="14"/>
      <color rgb="FFFF0000"/>
      <name val="Times New Roman"/>
      <family val="2"/>
    </font>
    <font>
      <b/>
      <sz val="11"/>
      <color rgb="FFFF0000"/>
      <name val="Times New Roman"/>
      <family val="2"/>
    </font>
    <font>
      <sz val="11"/>
      <color rgb="FFFF0000"/>
      <name val="Times New Roman"/>
      <family val="2"/>
    </font>
    <font>
      <b/>
      <i/>
      <sz val="12"/>
      <color rgb="FFFF0000"/>
      <name val="Times New Roman"/>
      <family val="2"/>
    </font>
    <font>
      <sz val="12"/>
      <color rgb="FFFF0000"/>
      <name val="Times New Roman"/>
      <family val="2"/>
    </font>
    <font>
      <b/>
      <sz val="13"/>
      <color rgb="FFFF0000"/>
      <name val="Times New Roman"/>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6">
    <xf numFmtId="0" fontId="0" fillId="0" borderId="0" xfId="0"/>
    <xf numFmtId="0" fontId="1" fillId="0" borderId="0" xfId="0" applyFont="1"/>
    <xf numFmtId="0" fontId="2" fillId="0" borderId="0" xfId="0" applyFont="1"/>
    <xf numFmtId="0" fontId="1" fillId="0" borderId="0" xfId="0" applyFont="1" applyAlignment="1"/>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2" fillId="0" borderId="0" xfId="0" applyFont="1" applyAlignment="1">
      <alignment horizontal="center"/>
    </xf>
    <xf numFmtId="0" fontId="8"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7" fillId="0" borderId="1" xfId="1" applyNumberFormat="1" applyFont="1" applyBorder="1" applyAlignment="1">
      <alignment horizontal="right" vertical="center"/>
    </xf>
    <xf numFmtId="164" fontId="9"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xf>
    <xf numFmtId="164" fontId="10" fillId="0" borderId="2" xfId="1" applyNumberFormat="1" applyFont="1" applyBorder="1" applyAlignment="1">
      <alignment horizontal="center" vertical="center" wrapText="1"/>
    </xf>
    <xf numFmtId="0" fontId="11" fillId="0" borderId="5" xfId="0" applyFont="1" applyBorder="1" applyAlignment="1">
      <alignment vertical="center" wrapText="1"/>
    </xf>
    <xf numFmtId="164" fontId="10" fillId="0" borderId="1" xfId="0" applyNumberFormat="1" applyFont="1" applyBorder="1" applyAlignment="1">
      <alignment horizontal="center" vertical="center"/>
    </xf>
    <xf numFmtId="0" fontId="12" fillId="0" borderId="5"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horizontal="center" vertical="center"/>
    </xf>
    <xf numFmtId="164" fontId="12" fillId="0" borderId="2" xfId="1" applyNumberFormat="1" applyFont="1" applyBorder="1" applyAlignment="1">
      <alignment horizontal="center" vertical="center"/>
    </xf>
    <xf numFmtId="0" fontId="12" fillId="0" borderId="1" xfId="0" applyFont="1" applyBorder="1" applyAlignment="1">
      <alignment horizontal="center" vertical="center"/>
    </xf>
    <xf numFmtId="164" fontId="10" fillId="0" borderId="2" xfId="1"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center" vertical="top"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vertical="center"/>
    </xf>
    <xf numFmtId="0" fontId="7"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Border="1" applyAlignment="1">
      <alignment horizontal="center"/>
    </xf>
    <xf numFmtId="0" fontId="14" fillId="0" borderId="0" xfId="0" applyFont="1"/>
    <xf numFmtId="164" fontId="15" fillId="0" borderId="1" xfId="0" applyNumberFormat="1" applyFont="1" applyBorder="1" applyAlignment="1">
      <alignment vertical="center"/>
    </xf>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xf numFmtId="0" fontId="11" fillId="0" borderId="1" xfId="0" quotePrefix="1" applyFont="1" applyBorder="1" applyAlignment="1">
      <alignment horizontal="center" vertical="center"/>
    </xf>
    <xf numFmtId="0" fontId="18" fillId="0" borderId="0" xfId="0" applyFont="1"/>
    <xf numFmtId="0" fontId="4" fillId="0" borderId="1" xfId="0" applyFont="1" applyBorder="1" applyAlignment="1">
      <alignment horizontal="center" vertical="center" wrapText="1"/>
    </xf>
    <xf numFmtId="0" fontId="19" fillId="0" borderId="2" xfId="0" quotePrefix="1"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43" fontId="2" fillId="0" borderId="1" xfId="1" applyFont="1" applyBorder="1" applyAlignment="1"/>
    <xf numFmtId="0" fontId="4" fillId="0" borderId="1" xfId="0" applyFont="1" applyBorder="1" applyAlignment="1">
      <alignment horizontal="center"/>
    </xf>
    <xf numFmtId="164" fontId="4" fillId="0" borderId="1" xfId="1" applyNumberFormat="1" applyFont="1" applyBorder="1"/>
    <xf numFmtId="0" fontId="4" fillId="0" borderId="1" xfId="0" applyFont="1" applyFill="1" applyBorder="1" applyAlignment="1">
      <alignment horizontal="center" vertical="center"/>
    </xf>
    <xf numFmtId="164" fontId="2" fillId="0" borderId="1" xfId="1" applyNumberFormat="1" applyFont="1" applyFill="1" applyBorder="1"/>
    <xf numFmtId="164" fontId="4" fillId="0" borderId="1" xfId="1" applyNumberFormat="1" applyFont="1" applyFill="1" applyBorder="1"/>
    <xf numFmtId="0" fontId="2" fillId="0" borderId="0" xfId="0" applyFont="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164" fontId="1" fillId="0" borderId="0" xfId="1" applyNumberFormat="1" applyFont="1" applyAlignment="1">
      <alignment horizontal="center" vertical="center"/>
    </xf>
    <xf numFmtId="0" fontId="13"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1" applyNumberFormat="1" applyFont="1" applyBorder="1" applyAlignment="1">
      <alignment horizontal="center"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8" fillId="0" borderId="1" xfId="0" applyFont="1" applyFill="1" applyBorder="1" applyAlignment="1">
      <alignment horizont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0" fillId="0" borderId="1" xfId="0" applyFont="1" applyBorder="1" applyAlignment="1">
      <alignment horizontal="left" vertical="center" wrapText="1"/>
    </xf>
    <xf numFmtId="0" fontId="4" fillId="0" borderId="0" xfId="0" applyFont="1" applyAlignment="1">
      <alignment horizontal="center"/>
    </xf>
    <xf numFmtId="0" fontId="17" fillId="0" borderId="0" xfId="0" applyFont="1" applyAlignment="1">
      <alignment horizontal="center"/>
    </xf>
    <xf numFmtId="0" fontId="1" fillId="0" borderId="0" xfId="0" applyFont="1" applyAlignment="1">
      <alignment horizontal="center" vertical="center"/>
    </xf>
    <xf numFmtId="0" fontId="17" fillId="0" borderId="0" xfId="0" applyFont="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4" fillId="0" borderId="0" xfId="0" applyFont="1" applyBorder="1" applyAlignment="1">
      <alignment horizontal="left"/>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10" fillId="0" borderId="7" xfId="0" applyFont="1" applyBorder="1" applyAlignment="1">
      <alignment horizontal="left" vertical="center" wrapText="1"/>
    </xf>
    <xf numFmtId="0" fontId="20" fillId="0" borderId="0" xfId="0" applyFont="1" applyFill="1" applyAlignment="1"/>
    <xf numFmtId="164" fontId="20" fillId="0" borderId="0" xfId="1" applyNumberFormat="1" applyFont="1" applyFill="1" applyAlignment="1">
      <alignment vertical="center"/>
    </xf>
    <xf numFmtId="164" fontId="21" fillId="0" borderId="1" xfId="1" applyNumberFormat="1" applyFont="1" applyFill="1" applyBorder="1" applyAlignment="1">
      <alignment horizontal="center" vertical="center" wrapText="1"/>
    </xf>
    <xf numFmtId="164" fontId="15" fillId="0" borderId="2" xfId="1" applyNumberFormat="1" applyFont="1" applyFill="1" applyBorder="1" applyAlignment="1">
      <alignment horizontal="center" vertical="center" wrapText="1"/>
    </xf>
    <xf numFmtId="164" fontId="23" fillId="0" borderId="2" xfId="1" applyNumberFormat="1" applyFont="1" applyFill="1" applyBorder="1" applyAlignment="1">
      <alignment horizontal="center" vertical="center"/>
    </xf>
    <xf numFmtId="164" fontId="15" fillId="0" borderId="2" xfId="1" applyNumberFormat="1" applyFont="1" applyFill="1" applyBorder="1" applyAlignment="1">
      <alignment horizontal="center" vertical="center"/>
    </xf>
    <xf numFmtId="164" fontId="24" fillId="0" borderId="1" xfId="1" applyNumberFormat="1" applyFont="1" applyFill="1" applyBorder="1" applyAlignment="1">
      <alignment horizontal="right" vertical="center" wrapText="1"/>
    </xf>
    <xf numFmtId="164" fontId="15" fillId="0" borderId="1" xfId="0" applyNumberFormat="1" applyFont="1" applyFill="1" applyBorder="1" applyAlignment="1">
      <alignment vertical="center" wrapText="1"/>
    </xf>
    <xf numFmtId="164" fontId="24" fillId="0" borderId="1" xfId="1" applyNumberFormat="1" applyFont="1" applyFill="1" applyBorder="1" applyAlignment="1">
      <alignment vertical="center"/>
    </xf>
    <xf numFmtId="164" fontId="15" fillId="0" borderId="1" xfId="0" applyNumberFormat="1" applyFont="1" applyFill="1" applyBorder="1" applyAlignment="1">
      <alignment vertical="center"/>
    </xf>
    <xf numFmtId="164" fontId="25" fillId="0" borderId="0" xfId="0" applyNumberFormat="1" applyFont="1" applyFill="1" applyBorder="1"/>
    <xf numFmtId="0" fontId="14" fillId="0" borderId="0" xfId="0" applyFont="1" applyFill="1" applyBorder="1"/>
    <xf numFmtId="0" fontId="14" fillId="0" borderId="0" xfId="0" applyFont="1" applyFill="1" applyAlignment="1"/>
    <xf numFmtId="0" fontId="14" fillId="0" borderId="0" xfId="0" applyFont="1" applyFill="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H9" sqref="H9"/>
    </sheetView>
  </sheetViews>
  <sheetFormatPr defaultColWidth="8.88671875" defaultRowHeight="16.5" x14ac:dyDescent="0.25"/>
  <cols>
    <col min="1" max="1" width="10.21875" style="45" customWidth="1"/>
    <col min="2" max="2" width="10.44140625" style="45" customWidth="1"/>
    <col min="3" max="3" width="13.21875" style="45" customWidth="1"/>
    <col min="4" max="5" width="12.21875" style="45" customWidth="1"/>
    <col min="6" max="7" width="11.77734375" style="45" customWidth="1"/>
    <col min="8" max="8" width="13.21875" style="45" customWidth="1"/>
    <col min="9" max="16384" width="8.88671875" style="45"/>
  </cols>
  <sheetData>
    <row r="2" spans="1:8" x14ac:dyDescent="0.25">
      <c r="A2" s="63" t="s">
        <v>184</v>
      </c>
      <c r="B2" s="63"/>
      <c r="C2" s="63"/>
      <c r="D2" s="63"/>
      <c r="E2" s="63"/>
      <c r="F2" s="63"/>
      <c r="G2" s="63"/>
      <c r="H2" s="63"/>
    </row>
    <row r="3" spans="1:8" x14ac:dyDescent="0.25">
      <c r="A3" s="13"/>
      <c r="B3" s="13"/>
      <c r="C3" s="63" t="s">
        <v>185</v>
      </c>
      <c r="D3" s="63"/>
      <c r="E3" s="63"/>
      <c r="F3" s="63"/>
      <c r="G3" s="63"/>
      <c r="H3" s="13"/>
    </row>
    <row r="4" spans="1:8" x14ac:dyDescent="0.25">
      <c r="A4" s="2"/>
      <c r="B4" s="2"/>
      <c r="C4" s="2"/>
      <c r="D4" s="2"/>
      <c r="E4" s="2"/>
      <c r="F4" s="2"/>
      <c r="G4" s="2"/>
      <c r="H4" s="52" t="s">
        <v>182</v>
      </c>
    </row>
    <row r="5" spans="1:8" x14ac:dyDescent="0.25">
      <c r="A5" s="67" t="s">
        <v>167</v>
      </c>
      <c r="B5" s="69" t="s">
        <v>168</v>
      </c>
      <c r="C5" s="69" t="s">
        <v>169</v>
      </c>
      <c r="D5" s="71" t="s">
        <v>166</v>
      </c>
      <c r="E5" s="64" t="s">
        <v>170</v>
      </c>
      <c r="F5" s="65"/>
      <c r="G5" s="65"/>
      <c r="H5" s="66"/>
    </row>
    <row r="6" spans="1:8" ht="49.5" x14ac:dyDescent="0.25">
      <c r="A6" s="68"/>
      <c r="B6" s="70"/>
      <c r="C6" s="70"/>
      <c r="D6" s="72"/>
      <c r="E6" s="60" t="s">
        <v>166</v>
      </c>
      <c r="F6" s="53" t="s">
        <v>171</v>
      </c>
      <c r="G6" s="53" t="s">
        <v>172</v>
      </c>
      <c r="H6" s="53" t="s">
        <v>173</v>
      </c>
    </row>
    <row r="7" spans="1:8" x14ac:dyDescent="0.25">
      <c r="A7" s="54" t="s">
        <v>174</v>
      </c>
      <c r="B7" s="54" t="s">
        <v>175</v>
      </c>
      <c r="C7" s="54" t="s">
        <v>176</v>
      </c>
      <c r="D7" s="54" t="s">
        <v>177</v>
      </c>
      <c r="E7" s="54" t="s">
        <v>183</v>
      </c>
      <c r="F7" s="54" t="s">
        <v>178</v>
      </c>
      <c r="G7" s="54" t="s">
        <v>179</v>
      </c>
      <c r="H7" s="54" t="s">
        <v>180</v>
      </c>
    </row>
    <row r="8" spans="1:8" x14ac:dyDescent="0.25">
      <c r="A8" s="55" t="s">
        <v>163</v>
      </c>
      <c r="B8" s="56">
        <f>'DANH MUC DAU TU'!I11</f>
        <v>100000</v>
      </c>
      <c r="C8" s="56">
        <f>'DANH MUC DAU TU'!I14</f>
        <v>8214565</v>
      </c>
      <c r="D8" s="61">
        <f>B8+C8</f>
        <v>8314565</v>
      </c>
      <c r="E8" s="61">
        <f>F8+G8+H8</f>
        <v>8214565</v>
      </c>
      <c r="F8" s="56">
        <f>'DANH MUC DAU TU'!K14</f>
        <v>6571652</v>
      </c>
      <c r="G8" s="56">
        <f>'DANH MUC DAU TU'!L14</f>
        <v>1232184.75</v>
      </c>
      <c r="H8" s="57">
        <f>'DANH MUC DAU TU'!M14</f>
        <v>410728.25</v>
      </c>
    </row>
    <row r="9" spans="1:8" x14ac:dyDescent="0.25">
      <c r="A9" s="55" t="s">
        <v>164</v>
      </c>
      <c r="B9" s="56"/>
      <c r="C9" s="56">
        <f>'DANH MUC DAU TU'!I60</f>
        <v>16755560</v>
      </c>
      <c r="D9" s="61">
        <f t="shared" ref="D9:D10" si="0">B9+C9</f>
        <v>16755560</v>
      </c>
      <c r="E9" s="61">
        <f>F9+G9+H9</f>
        <v>16755560</v>
      </c>
      <c r="F9" s="56">
        <f>'DANH MUC DAU TU'!K60</f>
        <v>13404448</v>
      </c>
      <c r="G9" s="56">
        <f>'DANH MUC DAU TU'!L60</f>
        <v>2513334</v>
      </c>
      <c r="H9" s="57">
        <f>'DANH MUC DAU TU'!M60</f>
        <v>837778</v>
      </c>
    </row>
    <row r="10" spans="1:8" x14ac:dyDescent="0.25">
      <c r="A10" s="55" t="s">
        <v>165</v>
      </c>
      <c r="B10" s="56"/>
      <c r="C10" s="56">
        <f>'DANH MUC DAU TU'!I99</f>
        <v>10671210</v>
      </c>
      <c r="D10" s="61">
        <f t="shared" si="0"/>
        <v>10671210</v>
      </c>
      <c r="E10" s="61">
        <f>F10+G10+H10</f>
        <v>10671210</v>
      </c>
      <c r="F10" s="56">
        <f>'DANH MUC DAU TU'!K99</f>
        <v>8536968</v>
      </c>
      <c r="G10" s="56">
        <f>'DANH MUC DAU TU'!L100</f>
        <v>1600681.5</v>
      </c>
      <c r="H10" s="57">
        <f>'DANH MUC DAU TU'!M99</f>
        <v>533560.5</v>
      </c>
    </row>
    <row r="11" spans="1:8" x14ac:dyDescent="0.25">
      <c r="A11" s="58" t="s">
        <v>166</v>
      </c>
      <c r="B11" s="59">
        <f>SUM(B8:B10)</f>
        <v>100000</v>
      </c>
      <c r="C11" s="59">
        <f t="shared" ref="C11" si="1">SUM(C8:C10)</f>
        <v>35641335</v>
      </c>
      <c r="D11" s="62">
        <f>SUM(D8:D10)</f>
        <v>35741335</v>
      </c>
      <c r="E11" s="62">
        <f t="shared" ref="E11:H11" si="2">SUM(E8:E10)</f>
        <v>35641335</v>
      </c>
      <c r="F11" s="59">
        <f t="shared" si="2"/>
        <v>28513068</v>
      </c>
      <c r="G11" s="59">
        <f t="shared" si="2"/>
        <v>5346200.25</v>
      </c>
      <c r="H11" s="59">
        <f t="shared" si="2"/>
        <v>1782066.75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zoomScale="90" zoomScaleNormal="90" workbookViewId="0">
      <selection activeCell="P1" sqref="P1"/>
    </sheetView>
  </sheetViews>
  <sheetFormatPr defaultColWidth="8.88671875" defaultRowHeight="16.5" x14ac:dyDescent="0.25"/>
  <cols>
    <col min="1" max="1" width="3.88671875" style="2" customWidth="1"/>
    <col min="2" max="2" width="23.33203125" style="11" customWidth="1"/>
    <col min="3" max="3" width="4.6640625" style="13" customWidth="1"/>
    <col min="4" max="4" width="4.88671875" style="2" customWidth="1"/>
    <col min="5" max="5" width="5.44140625" style="2" customWidth="1"/>
    <col min="6" max="6" width="5.88671875" style="2" customWidth="1"/>
    <col min="7" max="7" width="6.21875" style="2" customWidth="1"/>
    <col min="8" max="8" width="9.21875" style="2" customWidth="1"/>
    <col min="9" max="9" width="11.33203125" style="115" customWidth="1"/>
    <col min="10" max="10" width="12.109375" style="2" customWidth="1"/>
    <col min="11" max="11" width="10.77734375" style="2" customWidth="1"/>
    <col min="12" max="12" width="9.88671875" style="2" customWidth="1"/>
    <col min="13" max="13" width="9.44140625" style="2" customWidth="1"/>
    <col min="14" max="14" width="6.77734375" style="2" customWidth="1"/>
    <col min="15" max="16384" width="8.88671875" style="2"/>
  </cols>
  <sheetData>
    <row r="1" spans="1:14" ht="18.75" x14ac:dyDescent="0.3">
      <c r="A1" s="94" t="s">
        <v>105</v>
      </c>
      <c r="B1" s="94"/>
      <c r="C1" s="94"/>
      <c r="D1" s="94"/>
      <c r="E1" s="94"/>
      <c r="G1" s="3"/>
      <c r="H1" s="3"/>
      <c r="I1" s="102"/>
      <c r="J1" s="93" t="s">
        <v>112</v>
      </c>
      <c r="K1" s="93"/>
      <c r="L1" s="93"/>
      <c r="M1" s="93"/>
      <c r="N1" s="93"/>
    </row>
    <row r="2" spans="1:14" ht="18.75" x14ac:dyDescent="0.3">
      <c r="A2" s="95" t="s">
        <v>106</v>
      </c>
      <c r="B2" s="95"/>
      <c r="C2" s="95"/>
      <c r="D2" s="95"/>
      <c r="E2" s="95"/>
      <c r="G2" s="3"/>
      <c r="H2" s="3"/>
      <c r="I2" s="102"/>
      <c r="J2" s="93" t="s">
        <v>113</v>
      </c>
      <c r="K2" s="93"/>
      <c r="L2" s="93"/>
      <c r="M2" s="93"/>
      <c r="N2" s="93"/>
    </row>
    <row r="3" spans="1:14" ht="18.75" x14ac:dyDescent="0.3">
      <c r="A3" s="95" t="s">
        <v>107</v>
      </c>
      <c r="B3" s="95"/>
      <c r="C3" s="95"/>
      <c r="D3" s="95"/>
      <c r="E3" s="95"/>
      <c r="F3" s="3"/>
      <c r="G3" s="49"/>
      <c r="H3" s="73"/>
      <c r="I3" s="73"/>
      <c r="J3" s="73"/>
      <c r="K3" s="1"/>
      <c r="L3" s="1"/>
      <c r="M3" s="1"/>
      <c r="N3" s="1"/>
    </row>
    <row r="4" spans="1:14" ht="10.15" customHeight="1" x14ac:dyDescent="0.3">
      <c r="A4" s="49"/>
      <c r="B4" s="8"/>
      <c r="C4" s="49"/>
      <c r="D4" s="49"/>
      <c r="E4" s="49"/>
      <c r="F4" s="3"/>
      <c r="G4" s="49"/>
      <c r="H4" s="47"/>
      <c r="I4" s="103"/>
      <c r="J4" s="1"/>
      <c r="K4" s="1"/>
      <c r="L4" s="1"/>
      <c r="M4" s="1"/>
      <c r="N4" s="1"/>
    </row>
    <row r="5" spans="1:14" ht="34.15" customHeight="1" x14ac:dyDescent="0.25">
      <c r="A5" s="74" t="s">
        <v>207</v>
      </c>
      <c r="B5" s="74"/>
      <c r="C5" s="74"/>
      <c r="D5" s="74"/>
      <c r="E5" s="74"/>
      <c r="F5" s="74"/>
      <c r="G5" s="74"/>
      <c r="H5" s="74"/>
      <c r="I5" s="74"/>
      <c r="J5" s="74"/>
      <c r="K5" s="74"/>
      <c r="L5" s="74"/>
      <c r="M5" s="74"/>
      <c r="N5" s="74"/>
    </row>
    <row r="6" spans="1:14" ht="21.6" customHeight="1" x14ac:dyDescent="0.25">
      <c r="A6" s="75" t="s">
        <v>108</v>
      </c>
      <c r="B6" s="75"/>
      <c r="C6" s="75"/>
      <c r="D6" s="75"/>
      <c r="E6" s="75"/>
      <c r="F6" s="75"/>
      <c r="G6" s="75"/>
      <c r="H6" s="75"/>
      <c r="I6" s="75"/>
      <c r="J6" s="75"/>
      <c r="K6" s="75"/>
      <c r="L6" s="75"/>
      <c r="M6" s="75"/>
      <c r="N6" s="75"/>
    </row>
    <row r="7" spans="1:14" ht="10.9" customHeight="1" x14ac:dyDescent="0.3">
      <c r="A7" s="49"/>
      <c r="B7" s="4"/>
      <c r="C7" s="49"/>
      <c r="D7" s="49"/>
      <c r="E7" s="49"/>
      <c r="F7" s="3"/>
      <c r="G7" s="49"/>
      <c r="H7" s="47"/>
      <c r="I7" s="103"/>
      <c r="J7" s="1"/>
      <c r="K7" s="1"/>
      <c r="L7" s="1"/>
      <c r="M7" s="1"/>
      <c r="N7" s="1"/>
    </row>
    <row r="8" spans="1:14" x14ac:dyDescent="0.25">
      <c r="A8" s="76" t="s">
        <v>79</v>
      </c>
      <c r="B8" s="77" t="s">
        <v>80</v>
      </c>
      <c r="C8" s="76" t="s">
        <v>81</v>
      </c>
      <c r="D8" s="76"/>
      <c r="E8" s="80" t="s">
        <v>101</v>
      </c>
      <c r="F8" s="80" t="s">
        <v>102</v>
      </c>
      <c r="G8" s="80" t="s">
        <v>100</v>
      </c>
      <c r="H8" s="81" t="s">
        <v>186</v>
      </c>
      <c r="I8" s="104" t="s">
        <v>210</v>
      </c>
      <c r="J8" s="86" t="s">
        <v>83</v>
      </c>
      <c r="K8" s="86"/>
      <c r="L8" s="86"/>
      <c r="M8" s="86"/>
      <c r="N8" s="87" t="s">
        <v>86</v>
      </c>
    </row>
    <row r="9" spans="1:14" x14ac:dyDescent="0.25">
      <c r="A9" s="76"/>
      <c r="B9" s="78"/>
      <c r="C9" s="76"/>
      <c r="D9" s="76"/>
      <c r="E9" s="76"/>
      <c r="F9" s="76"/>
      <c r="G9" s="76"/>
      <c r="H9" s="81"/>
      <c r="I9" s="104"/>
      <c r="J9" s="90" t="s">
        <v>84</v>
      </c>
      <c r="K9" s="86" t="s">
        <v>85</v>
      </c>
      <c r="L9" s="86"/>
      <c r="M9" s="86"/>
      <c r="N9" s="88"/>
    </row>
    <row r="10" spans="1:14" ht="71.25" x14ac:dyDescent="0.25">
      <c r="A10" s="76"/>
      <c r="B10" s="79"/>
      <c r="C10" s="48" t="s">
        <v>82</v>
      </c>
      <c r="D10" s="48" t="s">
        <v>103</v>
      </c>
      <c r="E10" s="76"/>
      <c r="F10" s="76"/>
      <c r="G10" s="76"/>
      <c r="H10" s="81"/>
      <c r="I10" s="104"/>
      <c r="J10" s="90"/>
      <c r="K10" s="14" t="s">
        <v>191</v>
      </c>
      <c r="L10" s="14" t="s">
        <v>98</v>
      </c>
      <c r="M10" s="14" t="s">
        <v>99</v>
      </c>
      <c r="N10" s="89"/>
    </row>
    <row r="11" spans="1:14" ht="31.5" x14ac:dyDescent="0.25">
      <c r="A11" s="19" t="s">
        <v>91</v>
      </c>
      <c r="B11" s="20" t="s">
        <v>92</v>
      </c>
      <c r="C11" s="15"/>
      <c r="D11" s="21"/>
      <c r="E11" s="21"/>
      <c r="F11" s="21"/>
      <c r="G11" s="22"/>
      <c r="H11" s="23"/>
      <c r="I11" s="105">
        <f>I12</f>
        <v>100000</v>
      </c>
      <c r="J11" s="23">
        <f>J12</f>
        <v>100000</v>
      </c>
      <c r="K11" s="23">
        <v>60000</v>
      </c>
      <c r="L11" s="23">
        <v>30000</v>
      </c>
      <c r="M11" s="23">
        <v>10000</v>
      </c>
      <c r="N11" s="19"/>
    </row>
    <row r="12" spans="1:14" ht="31.5" x14ac:dyDescent="0.25">
      <c r="A12" s="19">
        <v>1</v>
      </c>
      <c r="B12" s="24" t="s">
        <v>115</v>
      </c>
      <c r="C12" s="15"/>
      <c r="D12" s="15" t="s">
        <v>97</v>
      </c>
      <c r="E12" s="15">
        <v>1</v>
      </c>
      <c r="F12" s="21"/>
      <c r="G12" s="22">
        <v>1</v>
      </c>
      <c r="H12" s="23">
        <v>100000</v>
      </c>
      <c r="I12" s="105">
        <v>100000</v>
      </c>
      <c r="J12" s="25">
        <f>SUM(K12:M12)</f>
        <v>100000</v>
      </c>
      <c r="K12" s="25">
        <v>60000</v>
      </c>
      <c r="L12" s="25">
        <v>30000</v>
      </c>
      <c r="M12" s="25">
        <v>10000</v>
      </c>
      <c r="N12" s="19"/>
    </row>
    <row r="13" spans="1:14" ht="31.5" x14ac:dyDescent="0.25">
      <c r="A13" s="19" t="s">
        <v>93</v>
      </c>
      <c r="B13" s="21" t="s">
        <v>116</v>
      </c>
      <c r="C13" s="15"/>
      <c r="D13" s="15"/>
      <c r="E13" s="21"/>
      <c r="F13" s="21"/>
      <c r="G13" s="22"/>
      <c r="H13" s="23"/>
      <c r="I13" s="105">
        <f>I14+I60+I99</f>
        <v>35641335</v>
      </c>
      <c r="J13" s="25">
        <f>SUM(K13:M13)</f>
        <v>35641335</v>
      </c>
      <c r="K13" s="25">
        <v>28513068</v>
      </c>
      <c r="L13" s="25">
        <v>5346200.25</v>
      </c>
      <c r="M13" s="25">
        <v>1782066.75</v>
      </c>
      <c r="N13" s="19"/>
    </row>
    <row r="14" spans="1:14" x14ac:dyDescent="0.25">
      <c r="A14" s="30" t="s">
        <v>87</v>
      </c>
      <c r="B14" s="26" t="s">
        <v>117</v>
      </c>
      <c r="C14" s="42"/>
      <c r="D14" s="27"/>
      <c r="E14" s="27"/>
      <c r="F14" s="27"/>
      <c r="G14" s="28"/>
      <c r="H14" s="29"/>
      <c r="I14" s="106">
        <f>I15+I17+I34+I47</f>
        <v>8214565</v>
      </c>
      <c r="J14" s="25">
        <f>SUM(K14:M14)</f>
        <v>8214565</v>
      </c>
      <c r="K14" s="25">
        <v>6571652</v>
      </c>
      <c r="L14" s="25">
        <v>1232184.75</v>
      </c>
      <c r="M14" s="25">
        <v>410728.25</v>
      </c>
      <c r="N14" s="30"/>
    </row>
    <row r="15" spans="1:14" x14ac:dyDescent="0.25">
      <c r="A15" s="19">
        <v>1</v>
      </c>
      <c r="B15" s="91" t="s">
        <v>88</v>
      </c>
      <c r="C15" s="91"/>
      <c r="D15" s="91"/>
      <c r="E15" s="91"/>
      <c r="F15" s="91"/>
      <c r="G15" s="91"/>
      <c r="H15" s="31"/>
      <c r="I15" s="107">
        <f>SUM(I16:I16)</f>
        <v>25000</v>
      </c>
      <c r="J15" s="25">
        <f t="shared" ref="J15" si="0">SUM(K15:M15)</f>
        <v>25000</v>
      </c>
      <c r="K15" s="25">
        <v>20000</v>
      </c>
      <c r="L15" s="25">
        <v>3750</v>
      </c>
      <c r="M15" s="25">
        <v>1250</v>
      </c>
      <c r="N15" s="19"/>
    </row>
    <row r="16" spans="1:14" ht="63.75" x14ac:dyDescent="0.25">
      <c r="A16" s="32">
        <v>1.1000000000000001</v>
      </c>
      <c r="B16" s="41" t="s">
        <v>89</v>
      </c>
      <c r="C16" s="15"/>
      <c r="D16" s="34" t="s">
        <v>104</v>
      </c>
      <c r="E16" s="34">
        <v>0</v>
      </c>
      <c r="F16" s="34">
        <v>1</v>
      </c>
      <c r="G16" s="32">
        <v>1</v>
      </c>
      <c r="H16" s="18">
        <v>25000</v>
      </c>
      <c r="I16" s="108">
        <f t="shared" ref="I16" si="1">H16*G16</f>
        <v>25000</v>
      </c>
      <c r="J16" s="19"/>
      <c r="K16" s="19"/>
      <c r="L16" s="19"/>
      <c r="M16" s="19"/>
      <c r="N16" s="19"/>
    </row>
    <row r="17" spans="1:14" x14ac:dyDescent="0.25">
      <c r="A17" s="19">
        <v>2</v>
      </c>
      <c r="B17" s="84" t="s">
        <v>95</v>
      </c>
      <c r="C17" s="85"/>
      <c r="D17" s="85"/>
      <c r="E17" s="85"/>
      <c r="F17" s="85"/>
      <c r="G17" s="85"/>
      <c r="H17" s="85"/>
      <c r="I17" s="109">
        <f>SUM(I18:I33)</f>
        <v>748000</v>
      </c>
      <c r="J17" s="25">
        <f t="shared" ref="J17" si="2">SUM(K17:M17)</f>
        <v>748000</v>
      </c>
      <c r="K17" s="25">
        <v>598400</v>
      </c>
      <c r="L17" s="25">
        <v>112200</v>
      </c>
      <c r="M17" s="25">
        <v>37400</v>
      </c>
      <c r="N17" s="19"/>
    </row>
    <row r="18" spans="1:14" ht="31.15" customHeight="1" x14ac:dyDescent="0.25">
      <c r="A18" s="32">
        <v>2.1</v>
      </c>
      <c r="B18" s="33" t="s">
        <v>0</v>
      </c>
      <c r="C18" s="15"/>
      <c r="D18" s="34" t="s">
        <v>104</v>
      </c>
      <c r="E18" s="34">
        <v>0</v>
      </c>
      <c r="F18" s="34">
        <v>17</v>
      </c>
      <c r="G18" s="32">
        <v>17</v>
      </c>
      <c r="H18" s="18">
        <v>2000</v>
      </c>
      <c r="I18" s="110">
        <f t="shared" ref="I18:I33" si="3">G18*H18</f>
        <v>34000</v>
      </c>
      <c r="J18" s="19"/>
      <c r="K18" s="19"/>
      <c r="L18" s="19"/>
      <c r="M18" s="19"/>
      <c r="N18" s="19"/>
    </row>
    <row r="19" spans="1:14" x14ac:dyDescent="0.25">
      <c r="A19" s="32">
        <v>2.2000000000000002</v>
      </c>
      <c r="B19" s="33" t="s">
        <v>10</v>
      </c>
      <c r="C19" s="15"/>
      <c r="D19" s="34" t="s">
        <v>104</v>
      </c>
      <c r="E19" s="34">
        <v>0</v>
      </c>
      <c r="F19" s="34">
        <v>17</v>
      </c>
      <c r="G19" s="32">
        <v>17</v>
      </c>
      <c r="H19" s="18">
        <v>2800</v>
      </c>
      <c r="I19" s="110">
        <f t="shared" si="3"/>
        <v>47600</v>
      </c>
      <c r="J19" s="19"/>
      <c r="K19" s="19"/>
      <c r="L19" s="19"/>
      <c r="M19" s="19"/>
      <c r="N19" s="19"/>
    </row>
    <row r="20" spans="1:14" x14ac:dyDescent="0.25">
      <c r="A20" s="32">
        <v>2.2999999999999998</v>
      </c>
      <c r="B20" s="33" t="s">
        <v>11</v>
      </c>
      <c r="C20" s="15"/>
      <c r="D20" s="34" t="s">
        <v>104</v>
      </c>
      <c r="E20" s="34">
        <v>0</v>
      </c>
      <c r="F20" s="34">
        <v>17</v>
      </c>
      <c r="G20" s="32">
        <v>17</v>
      </c>
      <c r="H20" s="18">
        <v>2800</v>
      </c>
      <c r="I20" s="110">
        <f t="shared" si="3"/>
        <v>47600</v>
      </c>
      <c r="J20" s="19"/>
      <c r="K20" s="19"/>
      <c r="L20" s="19"/>
      <c r="M20" s="19"/>
      <c r="N20" s="19"/>
    </row>
    <row r="21" spans="1:14" x14ac:dyDescent="0.25">
      <c r="A21" s="32">
        <v>2.4</v>
      </c>
      <c r="B21" s="33" t="s">
        <v>1</v>
      </c>
      <c r="C21" s="15"/>
      <c r="D21" s="34" t="s">
        <v>104</v>
      </c>
      <c r="E21" s="34">
        <v>0</v>
      </c>
      <c r="F21" s="34">
        <v>17</v>
      </c>
      <c r="G21" s="32">
        <v>17</v>
      </c>
      <c r="H21" s="18">
        <v>2950</v>
      </c>
      <c r="I21" s="110">
        <f t="shared" si="3"/>
        <v>50150</v>
      </c>
      <c r="J21" s="19"/>
      <c r="K21" s="19"/>
      <c r="L21" s="19"/>
      <c r="M21" s="19"/>
      <c r="N21" s="19"/>
    </row>
    <row r="22" spans="1:14" x14ac:dyDescent="0.25">
      <c r="A22" s="32">
        <v>2.5</v>
      </c>
      <c r="B22" s="33" t="s">
        <v>2</v>
      </c>
      <c r="C22" s="15"/>
      <c r="D22" s="34" t="s">
        <v>104</v>
      </c>
      <c r="E22" s="34">
        <v>0</v>
      </c>
      <c r="F22" s="34">
        <v>17</v>
      </c>
      <c r="G22" s="32">
        <v>17</v>
      </c>
      <c r="H22" s="18">
        <v>1600</v>
      </c>
      <c r="I22" s="110">
        <f t="shared" si="3"/>
        <v>27200</v>
      </c>
      <c r="J22" s="19"/>
      <c r="K22" s="19"/>
      <c r="L22" s="19"/>
      <c r="M22" s="19"/>
      <c r="N22" s="19"/>
    </row>
    <row r="23" spans="1:14" x14ac:dyDescent="0.25">
      <c r="A23" s="32">
        <v>2.6</v>
      </c>
      <c r="B23" s="33" t="s">
        <v>12</v>
      </c>
      <c r="C23" s="15"/>
      <c r="D23" s="34" t="s">
        <v>104</v>
      </c>
      <c r="E23" s="34">
        <v>0</v>
      </c>
      <c r="F23" s="34">
        <v>17</v>
      </c>
      <c r="G23" s="32">
        <v>17</v>
      </c>
      <c r="H23" s="18">
        <v>550</v>
      </c>
      <c r="I23" s="110">
        <f t="shared" si="3"/>
        <v>9350</v>
      </c>
      <c r="J23" s="19"/>
      <c r="K23" s="19"/>
      <c r="L23" s="19"/>
      <c r="M23" s="19"/>
      <c r="N23" s="19"/>
    </row>
    <row r="24" spans="1:14" x14ac:dyDescent="0.25">
      <c r="A24" s="32">
        <v>2.7</v>
      </c>
      <c r="B24" s="33" t="s">
        <v>13</v>
      </c>
      <c r="C24" s="15"/>
      <c r="D24" s="34" t="s">
        <v>104</v>
      </c>
      <c r="E24" s="34">
        <v>0</v>
      </c>
      <c r="F24" s="34">
        <v>17</v>
      </c>
      <c r="G24" s="32">
        <v>17</v>
      </c>
      <c r="H24" s="18">
        <v>550</v>
      </c>
      <c r="I24" s="110">
        <f t="shared" si="3"/>
        <v>9350</v>
      </c>
      <c r="J24" s="19"/>
      <c r="K24" s="19"/>
      <c r="L24" s="19"/>
      <c r="M24" s="19"/>
      <c r="N24" s="19"/>
    </row>
    <row r="25" spans="1:14" x14ac:dyDescent="0.25">
      <c r="A25" s="32">
        <v>2.8</v>
      </c>
      <c r="B25" s="33" t="s">
        <v>14</v>
      </c>
      <c r="C25" s="15"/>
      <c r="D25" s="34" t="s">
        <v>104</v>
      </c>
      <c r="E25" s="34">
        <v>0</v>
      </c>
      <c r="F25" s="34">
        <v>17</v>
      </c>
      <c r="G25" s="32">
        <v>17</v>
      </c>
      <c r="H25" s="18">
        <v>2700</v>
      </c>
      <c r="I25" s="110">
        <f t="shared" si="3"/>
        <v>45900</v>
      </c>
      <c r="J25" s="19"/>
      <c r="K25" s="19"/>
      <c r="L25" s="19"/>
      <c r="M25" s="19"/>
      <c r="N25" s="19"/>
    </row>
    <row r="26" spans="1:14" x14ac:dyDescent="0.25">
      <c r="A26" s="32">
        <v>2.9</v>
      </c>
      <c r="B26" s="33" t="s">
        <v>15</v>
      </c>
      <c r="C26" s="15"/>
      <c r="D26" s="34" t="s">
        <v>104</v>
      </c>
      <c r="E26" s="34">
        <v>0</v>
      </c>
      <c r="F26" s="34">
        <v>17</v>
      </c>
      <c r="G26" s="32">
        <v>17</v>
      </c>
      <c r="H26" s="18">
        <v>3600</v>
      </c>
      <c r="I26" s="110">
        <f t="shared" si="3"/>
        <v>61200</v>
      </c>
      <c r="J26" s="19"/>
      <c r="K26" s="19"/>
      <c r="L26" s="19"/>
      <c r="M26" s="19"/>
      <c r="N26" s="19"/>
    </row>
    <row r="27" spans="1:14" ht="31.5" x14ac:dyDescent="0.25">
      <c r="A27" s="51" t="s">
        <v>154</v>
      </c>
      <c r="B27" s="33" t="s">
        <v>3</v>
      </c>
      <c r="C27" s="37"/>
      <c r="D27" s="34" t="s">
        <v>104</v>
      </c>
      <c r="E27" s="34">
        <v>0</v>
      </c>
      <c r="F27" s="34">
        <v>17</v>
      </c>
      <c r="G27" s="32">
        <v>17</v>
      </c>
      <c r="H27" s="18">
        <v>2700</v>
      </c>
      <c r="I27" s="110">
        <f t="shared" si="3"/>
        <v>45900</v>
      </c>
      <c r="J27" s="25"/>
      <c r="K27" s="25"/>
      <c r="L27" s="25"/>
      <c r="M27" s="25"/>
      <c r="N27" s="19"/>
    </row>
    <row r="28" spans="1:14" x14ac:dyDescent="0.25">
      <c r="A28" s="51" t="s">
        <v>155</v>
      </c>
      <c r="B28" s="33" t="s">
        <v>4</v>
      </c>
      <c r="C28" s="37"/>
      <c r="D28" s="34" t="s">
        <v>104</v>
      </c>
      <c r="E28" s="34">
        <v>0</v>
      </c>
      <c r="F28" s="34">
        <v>17</v>
      </c>
      <c r="G28" s="32">
        <v>17</v>
      </c>
      <c r="H28" s="18">
        <v>9500</v>
      </c>
      <c r="I28" s="110">
        <f t="shared" si="3"/>
        <v>161500</v>
      </c>
      <c r="J28" s="19"/>
      <c r="K28" s="19"/>
      <c r="L28" s="19"/>
      <c r="M28" s="19"/>
      <c r="N28" s="19"/>
    </row>
    <row r="29" spans="1:14" x14ac:dyDescent="0.25">
      <c r="A29" s="51" t="s">
        <v>156</v>
      </c>
      <c r="B29" s="33" t="s">
        <v>5</v>
      </c>
      <c r="C29" s="15"/>
      <c r="D29" s="34" t="s">
        <v>104</v>
      </c>
      <c r="E29" s="34">
        <v>0</v>
      </c>
      <c r="F29" s="34">
        <v>17</v>
      </c>
      <c r="G29" s="32">
        <v>17</v>
      </c>
      <c r="H29" s="18">
        <v>8000</v>
      </c>
      <c r="I29" s="110">
        <f t="shared" si="3"/>
        <v>136000</v>
      </c>
      <c r="J29" s="19"/>
      <c r="K29" s="19"/>
      <c r="L29" s="19"/>
      <c r="M29" s="19"/>
      <c r="N29" s="19"/>
    </row>
    <row r="30" spans="1:14" x14ac:dyDescent="0.25">
      <c r="A30" s="51" t="s">
        <v>157</v>
      </c>
      <c r="B30" s="33" t="s">
        <v>6</v>
      </c>
      <c r="C30" s="15"/>
      <c r="D30" s="34" t="s">
        <v>104</v>
      </c>
      <c r="E30" s="34">
        <v>0</v>
      </c>
      <c r="F30" s="34">
        <v>17</v>
      </c>
      <c r="G30" s="32">
        <v>17</v>
      </c>
      <c r="H30" s="18">
        <v>400</v>
      </c>
      <c r="I30" s="110">
        <f t="shared" si="3"/>
        <v>6800</v>
      </c>
      <c r="J30" s="19"/>
      <c r="K30" s="19"/>
      <c r="L30" s="19"/>
      <c r="M30" s="19"/>
      <c r="N30" s="19"/>
    </row>
    <row r="31" spans="1:14" x14ac:dyDescent="0.25">
      <c r="A31" s="51" t="s">
        <v>158</v>
      </c>
      <c r="B31" s="33" t="s">
        <v>7</v>
      </c>
      <c r="C31" s="15"/>
      <c r="D31" s="34" t="s">
        <v>104</v>
      </c>
      <c r="E31" s="34">
        <v>0</v>
      </c>
      <c r="F31" s="34">
        <v>17</v>
      </c>
      <c r="G31" s="32">
        <v>17</v>
      </c>
      <c r="H31" s="18">
        <v>550</v>
      </c>
      <c r="I31" s="110">
        <f t="shared" si="3"/>
        <v>9350</v>
      </c>
      <c r="J31" s="19"/>
      <c r="K31" s="19"/>
      <c r="L31" s="19"/>
      <c r="M31" s="19"/>
      <c r="N31" s="19"/>
    </row>
    <row r="32" spans="1:14" x14ac:dyDescent="0.25">
      <c r="A32" s="51" t="s">
        <v>159</v>
      </c>
      <c r="B32" s="33" t="s">
        <v>8</v>
      </c>
      <c r="C32" s="15"/>
      <c r="D32" s="34" t="s">
        <v>104</v>
      </c>
      <c r="E32" s="34">
        <v>0</v>
      </c>
      <c r="F32" s="34">
        <v>17</v>
      </c>
      <c r="G32" s="32">
        <v>17</v>
      </c>
      <c r="H32" s="18">
        <v>550</v>
      </c>
      <c r="I32" s="110">
        <f t="shared" si="3"/>
        <v>9350</v>
      </c>
      <c r="J32" s="19"/>
      <c r="K32" s="19"/>
      <c r="L32" s="19"/>
      <c r="M32" s="19"/>
      <c r="N32" s="19"/>
    </row>
    <row r="33" spans="1:14" ht="31.5" x14ac:dyDescent="0.25">
      <c r="A33" s="51" t="s">
        <v>160</v>
      </c>
      <c r="B33" s="33" t="s">
        <v>9</v>
      </c>
      <c r="C33" s="15"/>
      <c r="D33" s="34" t="s">
        <v>104</v>
      </c>
      <c r="E33" s="34">
        <v>0</v>
      </c>
      <c r="F33" s="34">
        <v>17</v>
      </c>
      <c r="G33" s="32">
        <v>17</v>
      </c>
      <c r="H33" s="18">
        <v>2750</v>
      </c>
      <c r="I33" s="110">
        <f t="shared" si="3"/>
        <v>46750</v>
      </c>
      <c r="J33" s="19"/>
      <c r="K33" s="19"/>
      <c r="L33" s="19"/>
      <c r="M33" s="19"/>
      <c r="N33" s="19"/>
    </row>
    <row r="34" spans="1:14" x14ac:dyDescent="0.25">
      <c r="A34" s="19">
        <v>3</v>
      </c>
      <c r="B34" s="84" t="s">
        <v>96</v>
      </c>
      <c r="C34" s="85"/>
      <c r="D34" s="85"/>
      <c r="E34" s="85"/>
      <c r="F34" s="85"/>
      <c r="G34" s="85"/>
      <c r="H34" s="101"/>
      <c r="I34" s="109">
        <f>SUM(I35:I46)</f>
        <v>944065</v>
      </c>
      <c r="J34" s="25">
        <f t="shared" ref="J34" si="4">SUM(K34:M34)</f>
        <v>944065</v>
      </c>
      <c r="K34" s="25">
        <v>755252</v>
      </c>
      <c r="L34" s="25">
        <v>141609.75</v>
      </c>
      <c r="M34" s="25">
        <v>47203.25</v>
      </c>
      <c r="N34" s="19"/>
    </row>
    <row r="35" spans="1:14" x14ac:dyDescent="0.25">
      <c r="A35" s="51" t="s">
        <v>128</v>
      </c>
      <c r="B35" s="33" t="s">
        <v>16</v>
      </c>
      <c r="C35" s="34"/>
      <c r="D35" s="34" t="s">
        <v>104</v>
      </c>
      <c r="E35" s="34">
        <v>0</v>
      </c>
      <c r="F35" s="34">
        <v>2</v>
      </c>
      <c r="G35" s="32">
        <v>2</v>
      </c>
      <c r="H35" s="35">
        <v>79400</v>
      </c>
      <c r="I35" s="110">
        <f t="shared" ref="I35:I46" si="5">G35*H35</f>
        <v>158800</v>
      </c>
      <c r="J35" s="19"/>
      <c r="K35" s="19"/>
      <c r="L35" s="19"/>
      <c r="M35" s="19"/>
      <c r="N35" s="19"/>
    </row>
    <row r="36" spans="1:14" ht="31.5" x14ac:dyDescent="0.25">
      <c r="A36" s="32">
        <v>3.2</v>
      </c>
      <c r="B36" s="33" t="s">
        <v>17</v>
      </c>
      <c r="C36" s="34"/>
      <c r="D36" s="34" t="s">
        <v>104</v>
      </c>
      <c r="E36" s="34">
        <v>0</v>
      </c>
      <c r="F36" s="34">
        <v>2</v>
      </c>
      <c r="G36" s="32">
        <v>2</v>
      </c>
      <c r="H36" s="35">
        <v>325000</v>
      </c>
      <c r="I36" s="110">
        <f t="shared" si="5"/>
        <v>650000</v>
      </c>
      <c r="J36" s="19"/>
      <c r="K36" s="19"/>
      <c r="L36" s="19"/>
      <c r="M36" s="19"/>
      <c r="N36" s="19"/>
    </row>
    <row r="37" spans="1:14" x14ac:dyDescent="0.25">
      <c r="A37" s="32">
        <v>3.3</v>
      </c>
      <c r="B37" s="33" t="s">
        <v>18</v>
      </c>
      <c r="C37" s="34"/>
      <c r="D37" s="34" t="s">
        <v>104</v>
      </c>
      <c r="E37" s="34">
        <v>0</v>
      </c>
      <c r="F37" s="34">
        <v>2</v>
      </c>
      <c r="G37" s="32">
        <v>2</v>
      </c>
      <c r="H37" s="35">
        <v>7150</v>
      </c>
      <c r="I37" s="110">
        <f t="shared" si="5"/>
        <v>14300</v>
      </c>
      <c r="J37" s="19"/>
      <c r="K37" s="19"/>
      <c r="L37" s="19"/>
      <c r="M37" s="19"/>
      <c r="N37" s="19"/>
    </row>
    <row r="38" spans="1:14" x14ac:dyDescent="0.25">
      <c r="A38" s="32">
        <v>3.4</v>
      </c>
      <c r="B38" s="33" t="s">
        <v>19</v>
      </c>
      <c r="C38" s="34"/>
      <c r="D38" s="34" t="s">
        <v>104</v>
      </c>
      <c r="E38" s="34">
        <v>0</v>
      </c>
      <c r="F38" s="34">
        <v>2</v>
      </c>
      <c r="G38" s="32">
        <v>2</v>
      </c>
      <c r="H38" s="35">
        <v>5850</v>
      </c>
      <c r="I38" s="110">
        <f t="shared" si="5"/>
        <v>11700</v>
      </c>
      <c r="J38" s="19"/>
      <c r="K38" s="19"/>
      <c r="L38" s="19"/>
      <c r="M38" s="19"/>
      <c r="N38" s="19"/>
    </row>
    <row r="39" spans="1:14" x14ac:dyDescent="0.25">
      <c r="A39" s="32">
        <v>3.5</v>
      </c>
      <c r="B39" s="33" t="s">
        <v>20</v>
      </c>
      <c r="C39" s="34"/>
      <c r="D39" s="34" t="s">
        <v>104</v>
      </c>
      <c r="E39" s="34">
        <v>0</v>
      </c>
      <c r="F39" s="34">
        <v>2</v>
      </c>
      <c r="G39" s="32">
        <v>2</v>
      </c>
      <c r="H39" s="35">
        <v>11050</v>
      </c>
      <c r="I39" s="110">
        <f t="shared" si="5"/>
        <v>22100</v>
      </c>
      <c r="J39" s="19"/>
      <c r="K39" s="19"/>
      <c r="L39" s="19"/>
      <c r="M39" s="19"/>
      <c r="N39" s="19"/>
    </row>
    <row r="40" spans="1:14" ht="34.5" customHeight="1" x14ac:dyDescent="0.25">
      <c r="A40" s="32">
        <v>3.6</v>
      </c>
      <c r="B40" s="33" t="s">
        <v>21</v>
      </c>
      <c r="C40" s="34"/>
      <c r="D40" s="34" t="s">
        <v>104</v>
      </c>
      <c r="E40" s="34">
        <v>0</v>
      </c>
      <c r="F40" s="34">
        <v>2</v>
      </c>
      <c r="G40" s="32">
        <v>2</v>
      </c>
      <c r="H40" s="35">
        <v>8840</v>
      </c>
      <c r="I40" s="110">
        <f t="shared" si="5"/>
        <v>17680</v>
      </c>
      <c r="J40" s="19"/>
      <c r="K40" s="19"/>
      <c r="L40" s="19"/>
      <c r="M40" s="19"/>
      <c r="N40" s="19"/>
    </row>
    <row r="41" spans="1:14" ht="31.5" x14ac:dyDescent="0.25">
      <c r="A41" s="32">
        <v>3.7</v>
      </c>
      <c r="B41" s="33" t="s">
        <v>22</v>
      </c>
      <c r="C41" s="34"/>
      <c r="D41" s="34" t="s">
        <v>104</v>
      </c>
      <c r="E41" s="34">
        <v>0</v>
      </c>
      <c r="F41" s="34">
        <v>4</v>
      </c>
      <c r="G41" s="32">
        <v>4</v>
      </c>
      <c r="H41" s="35">
        <v>4550</v>
      </c>
      <c r="I41" s="110">
        <f t="shared" si="5"/>
        <v>18200</v>
      </c>
      <c r="J41" s="19"/>
      <c r="K41" s="19"/>
      <c r="L41" s="19"/>
      <c r="M41" s="19"/>
      <c r="N41" s="19"/>
    </row>
    <row r="42" spans="1:14" x14ac:dyDescent="0.25">
      <c r="A42" s="32">
        <v>3.8</v>
      </c>
      <c r="B42" s="33" t="s">
        <v>23</v>
      </c>
      <c r="C42" s="34"/>
      <c r="D42" s="34" t="s">
        <v>104</v>
      </c>
      <c r="E42" s="34">
        <v>0</v>
      </c>
      <c r="F42" s="34">
        <v>4</v>
      </c>
      <c r="G42" s="32">
        <v>4</v>
      </c>
      <c r="H42" s="35">
        <v>6760</v>
      </c>
      <c r="I42" s="110">
        <f t="shared" si="5"/>
        <v>27040</v>
      </c>
      <c r="J42" s="19"/>
      <c r="K42" s="19"/>
      <c r="L42" s="19"/>
      <c r="M42" s="19"/>
      <c r="N42" s="19"/>
    </row>
    <row r="43" spans="1:14" x14ac:dyDescent="0.25">
      <c r="A43" s="32">
        <v>3.9</v>
      </c>
      <c r="B43" s="33" t="s">
        <v>24</v>
      </c>
      <c r="C43" s="34"/>
      <c r="D43" s="34" t="s">
        <v>104</v>
      </c>
      <c r="E43" s="34">
        <v>0</v>
      </c>
      <c r="F43" s="34">
        <v>4</v>
      </c>
      <c r="G43" s="32">
        <v>4</v>
      </c>
      <c r="H43" s="35">
        <v>2080</v>
      </c>
      <c r="I43" s="110">
        <f t="shared" si="5"/>
        <v>8320</v>
      </c>
      <c r="J43" s="19"/>
      <c r="K43" s="19"/>
      <c r="L43" s="19"/>
      <c r="M43" s="19"/>
      <c r="N43" s="19"/>
    </row>
    <row r="44" spans="1:14" x14ac:dyDescent="0.25">
      <c r="A44" s="51" t="s">
        <v>129</v>
      </c>
      <c r="B44" s="33" t="s">
        <v>25</v>
      </c>
      <c r="C44" s="34"/>
      <c r="D44" s="34" t="s">
        <v>104</v>
      </c>
      <c r="E44" s="34">
        <v>0</v>
      </c>
      <c r="F44" s="34">
        <v>1</v>
      </c>
      <c r="G44" s="32">
        <v>1</v>
      </c>
      <c r="H44" s="35">
        <v>7150</v>
      </c>
      <c r="I44" s="110">
        <f t="shared" si="5"/>
        <v>7150</v>
      </c>
      <c r="J44" s="19"/>
      <c r="K44" s="19"/>
      <c r="L44" s="19"/>
      <c r="M44" s="19"/>
      <c r="N44" s="19"/>
    </row>
    <row r="45" spans="1:14" x14ac:dyDescent="0.25">
      <c r="A45" s="51" t="s">
        <v>130</v>
      </c>
      <c r="B45" s="38" t="s">
        <v>27</v>
      </c>
      <c r="C45" s="34"/>
      <c r="D45" s="34" t="s">
        <v>104</v>
      </c>
      <c r="E45" s="34">
        <v>0</v>
      </c>
      <c r="F45" s="34">
        <v>1</v>
      </c>
      <c r="G45" s="32">
        <v>1</v>
      </c>
      <c r="H45" s="35">
        <v>7540</v>
      </c>
      <c r="I45" s="110">
        <f t="shared" si="5"/>
        <v>7540</v>
      </c>
      <c r="J45" s="19"/>
      <c r="K45" s="19"/>
      <c r="L45" s="19"/>
      <c r="M45" s="19"/>
      <c r="N45" s="19"/>
    </row>
    <row r="46" spans="1:14" x14ac:dyDescent="0.25">
      <c r="A46" s="51" t="s">
        <v>131</v>
      </c>
      <c r="B46" s="33" t="s">
        <v>26</v>
      </c>
      <c r="C46" s="34"/>
      <c r="D46" s="34" t="s">
        <v>104</v>
      </c>
      <c r="E46" s="34">
        <v>0</v>
      </c>
      <c r="F46" s="34">
        <v>1</v>
      </c>
      <c r="G46" s="32">
        <v>1</v>
      </c>
      <c r="H46" s="35">
        <v>1235</v>
      </c>
      <c r="I46" s="110">
        <f t="shared" si="5"/>
        <v>1235</v>
      </c>
      <c r="J46" s="19"/>
      <c r="K46" s="19"/>
      <c r="L46" s="19"/>
      <c r="M46" s="19"/>
      <c r="N46" s="19"/>
    </row>
    <row r="47" spans="1:14" ht="39.6" customHeight="1" x14ac:dyDescent="0.25">
      <c r="A47" s="19">
        <v>4</v>
      </c>
      <c r="B47" s="82" t="s">
        <v>190</v>
      </c>
      <c r="C47" s="83"/>
      <c r="D47" s="83"/>
      <c r="E47" s="83"/>
      <c r="F47" s="83"/>
      <c r="G47" s="83"/>
      <c r="H47" s="83"/>
      <c r="I47" s="109">
        <f>SUM(I48:I59)</f>
        <v>6497500</v>
      </c>
      <c r="J47" s="25">
        <f t="shared" ref="J47" si="6">SUM(K47:M47)</f>
        <v>6497500</v>
      </c>
      <c r="K47" s="25">
        <v>5198000</v>
      </c>
      <c r="L47" s="25">
        <v>974625</v>
      </c>
      <c r="M47" s="25">
        <v>324875</v>
      </c>
      <c r="N47" s="19"/>
    </row>
    <row r="48" spans="1:14" x14ac:dyDescent="0.25">
      <c r="A48" s="32">
        <v>4.0999999999999996</v>
      </c>
      <c r="B48" s="33" t="s">
        <v>28</v>
      </c>
      <c r="C48" s="34"/>
      <c r="D48" s="34" t="s">
        <v>104</v>
      </c>
      <c r="E48" s="34">
        <v>1</v>
      </c>
      <c r="F48" s="34">
        <v>2</v>
      </c>
      <c r="G48" s="32">
        <v>1</v>
      </c>
      <c r="H48" s="18">
        <v>166000</v>
      </c>
      <c r="I48" s="110">
        <f t="shared" ref="I48:I59" si="7">G48*H48</f>
        <v>166000</v>
      </c>
      <c r="J48" s="19"/>
      <c r="K48" s="19"/>
      <c r="L48" s="19"/>
      <c r="M48" s="19"/>
      <c r="N48" s="19"/>
    </row>
    <row r="49" spans="1:14" ht="47.25" x14ac:dyDescent="0.25">
      <c r="A49" s="32">
        <v>4.2</v>
      </c>
      <c r="B49" s="33" t="s">
        <v>208</v>
      </c>
      <c r="C49" s="34"/>
      <c r="D49" s="34" t="s">
        <v>104</v>
      </c>
      <c r="E49" s="34">
        <v>0</v>
      </c>
      <c r="F49" s="34">
        <v>1</v>
      </c>
      <c r="G49" s="32">
        <v>1</v>
      </c>
      <c r="H49" s="17">
        <v>748000</v>
      </c>
      <c r="I49" s="110">
        <f t="shared" si="7"/>
        <v>748000</v>
      </c>
      <c r="J49" s="19"/>
      <c r="K49" s="19"/>
      <c r="L49" s="19"/>
      <c r="M49" s="19"/>
      <c r="N49" s="19"/>
    </row>
    <row r="50" spans="1:14" ht="78.75" x14ac:dyDescent="0.25">
      <c r="A50" s="32">
        <v>4.3</v>
      </c>
      <c r="B50" s="36" t="s">
        <v>109</v>
      </c>
      <c r="C50" s="34"/>
      <c r="D50" s="34" t="s">
        <v>104</v>
      </c>
      <c r="E50" s="34">
        <v>0</v>
      </c>
      <c r="F50" s="34">
        <v>2</v>
      </c>
      <c r="G50" s="32">
        <v>2</v>
      </c>
      <c r="H50" s="18">
        <v>524000</v>
      </c>
      <c r="I50" s="110">
        <f t="shared" si="7"/>
        <v>1048000</v>
      </c>
      <c r="J50" s="19"/>
      <c r="K50" s="19"/>
      <c r="L50" s="19"/>
      <c r="M50" s="19"/>
      <c r="N50" s="19"/>
    </row>
    <row r="51" spans="1:14" ht="51" x14ac:dyDescent="0.25">
      <c r="A51" s="32">
        <v>4.4000000000000004</v>
      </c>
      <c r="B51" s="41" t="s">
        <v>204</v>
      </c>
      <c r="C51" s="34"/>
      <c r="D51" s="34" t="s">
        <v>104</v>
      </c>
      <c r="E51" s="34">
        <v>0</v>
      </c>
      <c r="F51" s="34">
        <v>4</v>
      </c>
      <c r="G51" s="32">
        <v>4</v>
      </c>
      <c r="H51" s="18">
        <v>565000</v>
      </c>
      <c r="I51" s="110">
        <f t="shared" si="7"/>
        <v>2260000</v>
      </c>
      <c r="J51" s="19"/>
      <c r="K51" s="19"/>
      <c r="L51" s="19"/>
      <c r="M51" s="19"/>
      <c r="N51" s="19"/>
    </row>
    <row r="52" spans="1:14" x14ac:dyDescent="0.25">
      <c r="A52" s="32">
        <v>4.5</v>
      </c>
      <c r="B52" s="33" t="s">
        <v>192</v>
      </c>
      <c r="C52" s="34"/>
      <c r="D52" s="34" t="s">
        <v>104</v>
      </c>
      <c r="E52" s="34">
        <v>0</v>
      </c>
      <c r="F52" s="34">
        <v>6</v>
      </c>
      <c r="G52" s="32">
        <v>6</v>
      </c>
      <c r="H52" s="18">
        <v>175000</v>
      </c>
      <c r="I52" s="110">
        <f t="shared" si="7"/>
        <v>1050000</v>
      </c>
      <c r="J52" s="19"/>
      <c r="K52" s="19"/>
      <c r="L52" s="19"/>
      <c r="M52" s="19"/>
      <c r="N52" s="19"/>
    </row>
    <row r="53" spans="1:14" x14ac:dyDescent="0.25">
      <c r="A53" s="32">
        <v>4.5999999999999996</v>
      </c>
      <c r="B53" s="33" t="s">
        <v>33</v>
      </c>
      <c r="C53" s="34"/>
      <c r="D53" s="34" t="s">
        <v>104</v>
      </c>
      <c r="E53" s="34">
        <v>0</v>
      </c>
      <c r="F53" s="34">
        <v>8</v>
      </c>
      <c r="G53" s="32">
        <v>8</v>
      </c>
      <c r="H53" s="18">
        <v>19500</v>
      </c>
      <c r="I53" s="110">
        <f t="shared" si="7"/>
        <v>156000</v>
      </c>
      <c r="J53" s="19"/>
      <c r="K53" s="19"/>
      <c r="L53" s="19"/>
      <c r="M53" s="19"/>
      <c r="N53" s="19"/>
    </row>
    <row r="54" spans="1:14" x14ac:dyDescent="0.25">
      <c r="A54" s="32">
        <v>4.7</v>
      </c>
      <c r="B54" s="33" t="s">
        <v>34</v>
      </c>
      <c r="C54" s="34"/>
      <c r="D54" s="34" t="s">
        <v>104</v>
      </c>
      <c r="E54" s="34">
        <v>0</v>
      </c>
      <c r="F54" s="34">
        <v>8</v>
      </c>
      <c r="G54" s="32">
        <v>8</v>
      </c>
      <c r="H54" s="18">
        <v>58000</v>
      </c>
      <c r="I54" s="110">
        <f t="shared" si="7"/>
        <v>464000</v>
      </c>
      <c r="J54" s="19"/>
      <c r="K54" s="19"/>
      <c r="L54" s="19"/>
      <c r="M54" s="19"/>
      <c r="N54" s="19"/>
    </row>
    <row r="55" spans="1:14" x14ac:dyDescent="0.25">
      <c r="A55" s="32">
        <v>4.8</v>
      </c>
      <c r="B55" s="33" t="s">
        <v>35</v>
      </c>
      <c r="C55" s="34"/>
      <c r="D55" s="34" t="s">
        <v>104</v>
      </c>
      <c r="E55" s="34">
        <v>0</v>
      </c>
      <c r="F55" s="34">
        <v>17</v>
      </c>
      <c r="G55" s="32">
        <v>17</v>
      </c>
      <c r="H55" s="18">
        <v>3500</v>
      </c>
      <c r="I55" s="110">
        <f t="shared" si="7"/>
        <v>59500</v>
      </c>
      <c r="J55" s="19"/>
      <c r="K55" s="19"/>
      <c r="L55" s="19"/>
      <c r="M55" s="19"/>
      <c r="N55" s="19"/>
    </row>
    <row r="56" spans="1:14" x14ac:dyDescent="0.25">
      <c r="A56" s="32">
        <v>4.9000000000000004</v>
      </c>
      <c r="B56" s="33" t="s">
        <v>31</v>
      </c>
      <c r="C56" s="34"/>
      <c r="D56" s="34" t="s">
        <v>104</v>
      </c>
      <c r="E56" s="34">
        <v>1</v>
      </c>
      <c r="F56" s="34">
        <v>5</v>
      </c>
      <c r="G56" s="32">
        <v>4</v>
      </c>
      <c r="H56" s="18">
        <v>35000</v>
      </c>
      <c r="I56" s="110">
        <f t="shared" si="7"/>
        <v>140000</v>
      </c>
      <c r="J56" s="19"/>
      <c r="K56" s="19"/>
      <c r="L56" s="19"/>
      <c r="M56" s="19"/>
      <c r="N56" s="19"/>
    </row>
    <row r="57" spans="1:14" x14ac:dyDescent="0.25">
      <c r="A57" s="51" t="s">
        <v>134</v>
      </c>
      <c r="B57" s="33" t="s">
        <v>29</v>
      </c>
      <c r="C57" s="34"/>
      <c r="D57" s="34" t="s">
        <v>104</v>
      </c>
      <c r="E57" s="34">
        <v>0</v>
      </c>
      <c r="F57" s="34">
        <v>2</v>
      </c>
      <c r="G57" s="32">
        <v>2</v>
      </c>
      <c r="H57" s="18">
        <v>43000</v>
      </c>
      <c r="I57" s="110">
        <f t="shared" si="7"/>
        <v>86000</v>
      </c>
      <c r="J57" s="19"/>
      <c r="K57" s="19"/>
      <c r="L57" s="19"/>
      <c r="M57" s="19"/>
      <c r="N57" s="19"/>
    </row>
    <row r="58" spans="1:14" ht="31.5" x14ac:dyDescent="0.25">
      <c r="A58" s="51" t="s">
        <v>135</v>
      </c>
      <c r="B58" s="33" t="s">
        <v>30</v>
      </c>
      <c r="C58" s="34"/>
      <c r="D58" s="34" t="s">
        <v>104</v>
      </c>
      <c r="E58" s="34">
        <v>0</v>
      </c>
      <c r="F58" s="34">
        <v>2</v>
      </c>
      <c r="G58" s="32">
        <v>2</v>
      </c>
      <c r="H58" s="18">
        <v>35000</v>
      </c>
      <c r="I58" s="110">
        <f t="shared" si="7"/>
        <v>70000</v>
      </c>
      <c r="J58" s="19"/>
      <c r="K58" s="19"/>
      <c r="L58" s="19"/>
      <c r="M58" s="19"/>
      <c r="N58" s="19"/>
    </row>
    <row r="59" spans="1:14" ht="31.5" x14ac:dyDescent="0.25">
      <c r="A59" s="51" t="s">
        <v>136</v>
      </c>
      <c r="B59" s="33" t="s">
        <v>32</v>
      </c>
      <c r="C59" s="34"/>
      <c r="D59" s="34" t="s">
        <v>104</v>
      </c>
      <c r="E59" s="34">
        <v>0</v>
      </c>
      <c r="F59" s="34">
        <v>5</v>
      </c>
      <c r="G59" s="32">
        <v>5</v>
      </c>
      <c r="H59" s="18">
        <v>50000</v>
      </c>
      <c r="I59" s="110">
        <f t="shared" si="7"/>
        <v>250000</v>
      </c>
      <c r="J59" s="19"/>
      <c r="K59" s="19"/>
      <c r="L59" s="19"/>
      <c r="M59" s="19"/>
      <c r="N59" s="19"/>
    </row>
    <row r="60" spans="1:14" x14ac:dyDescent="0.25">
      <c r="A60" s="30" t="s">
        <v>90</v>
      </c>
      <c r="B60" s="26" t="s">
        <v>118</v>
      </c>
      <c r="C60" s="43"/>
      <c r="D60" s="39"/>
      <c r="E60" s="39"/>
      <c r="F60" s="39"/>
      <c r="G60" s="39"/>
      <c r="H60" s="39"/>
      <c r="I60" s="109">
        <f>I61+I71+I84</f>
        <v>16755560</v>
      </c>
      <c r="J60" s="25">
        <f t="shared" ref="J60" si="8">SUM(K60:M60)</f>
        <v>16755560</v>
      </c>
      <c r="K60" s="25">
        <v>13404448</v>
      </c>
      <c r="L60" s="25">
        <v>2513334</v>
      </c>
      <c r="M60" s="25">
        <v>837778</v>
      </c>
      <c r="N60" s="19"/>
    </row>
    <row r="61" spans="1:14" x14ac:dyDescent="0.25">
      <c r="A61" s="19">
        <v>1</v>
      </c>
      <c r="B61" s="82" t="s">
        <v>189</v>
      </c>
      <c r="C61" s="83"/>
      <c r="D61" s="83"/>
      <c r="E61" s="83"/>
      <c r="F61" s="83"/>
      <c r="G61" s="83"/>
      <c r="H61" s="83"/>
      <c r="I61" s="109">
        <f>SUM(I62:I70)</f>
        <v>3118200</v>
      </c>
      <c r="J61" s="25">
        <f t="shared" ref="J61" si="9">SUM(K61:M61)</f>
        <v>3118200</v>
      </c>
      <c r="K61" s="25">
        <v>2494560</v>
      </c>
      <c r="L61" s="25">
        <v>467730</v>
      </c>
      <c r="M61" s="25">
        <v>155910</v>
      </c>
      <c r="N61" s="19"/>
    </row>
    <row r="62" spans="1:14" ht="31.5" x14ac:dyDescent="0.25">
      <c r="A62" s="32">
        <v>1.1000000000000001</v>
      </c>
      <c r="B62" s="33" t="s">
        <v>110</v>
      </c>
      <c r="C62" s="43"/>
      <c r="D62" s="34" t="s">
        <v>104</v>
      </c>
      <c r="E62" s="34">
        <v>0</v>
      </c>
      <c r="F62" s="34">
        <v>1</v>
      </c>
      <c r="G62" s="32">
        <v>1</v>
      </c>
      <c r="H62" s="18">
        <v>512000</v>
      </c>
      <c r="I62" s="110">
        <f t="shared" ref="I62:I70" si="10">G62*H62</f>
        <v>512000</v>
      </c>
      <c r="J62" s="19"/>
      <c r="K62" s="19"/>
      <c r="L62" s="19"/>
      <c r="M62" s="19"/>
      <c r="N62" s="19"/>
    </row>
    <row r="63" spans="1:14" x14ac:dyDescent="0.25">
      <c r="A63" s="32">
        <v>1.2</v>
      </c>
      <c r="B63" s="33" t="s">
        <v>36</v>
      </c>
      <c r="C63" s="43"/>
      <c r="D63" s="34" t="s">
        <v>104</v>
      </c>
      <c r="E63" s="34">
        <v>0</v>
      </c>
      <c r="F63" s="34">
        <v>1</v>
      </c>
      <c r="G63" s="32">
        <v>1</v>
      </c>
      <c r="H63" s="18">
        <v>82000</v>
      </c>
      <c r="I63" s="110">
        <f t="shared" si="10"/>
        <v>82000</v>
      </c>
      <c r="J63" s="19"/>
      <c r="K63" s="19"/>
      <c r="L63" s="19"/>
      <c r="M63" s="19"/>
      <c r="N63" s="19"/>
    </row>
    <row r="64" spans="1:14" ht="31.5" x14ac:dyDescent="0.25">
      <c r="A64" s="32">
        <v>1.3</v>
      </c>
      <c r="B64" s="33" t="s">
        <v>38</v>
      </c>
      <c r="C64" s="43"/>
      <c r="D64" s="34" t="s">
        <v>104</v>
      </c>
      <c r="E64" s="34">
        <v>0</v>
      </c>
      <c r="F64" s="34">
        <v>2</v>
      </c>
      <c r="G64" s="32">
        <v>2</v>
      </c>
      <c r="H64" s="18">
        <v>26600</v>
      </c>
      <c r="I64" s="110">
        <f t="shared" si="10"/>
        <v>53200</v>
      </c>
      <c r="J64" s="19"/>
      <c r="K64" s="19"/>
      <c r="L64" s="19"/>
      <c r="M64" s="19"/>
      <c r="N64" s="19"/>
    </row>
    <row r="65" spans="1:14" ht="31.5" x14ac:dyDescent="0.25">
      <c r="A65" s="32">
        <v>1.4</v>
      </c>
      <c r="B65" s="33" t="s">
        <v>40</v>
      </c>
      <c r="C65" s="43"/>
      <c r="D65" s="34" t="s">
        <v>104</v>
      </c>
      <c r="E65" s="34">
        <v>2</v>
      </c>
      <c r="F65" s="34">
        <v>5</v>
      </c>
      <c r="G65" s="32">
        <v>3</v>
      </c>
      <c r="H65" s="18">
        <v>230000</v>
      </c>
      <c r="I65" s="110">
        <f t="shared" si="10"/>
        <v>690000</v>
      </c>
      <c r="J65" s="19"/>
      <c r="K65" s="19"/>
      <c r="L65" s="19"/>
      <c r="M65" s="19"/>
      <c r="N65" s="19"/>
    </row>
    <row r="66" spans="1:14" ht="31.5" x14ac:dyDescent="0.25">
      <c r="A66" s="32">
        <v>1.5</v>
      </c>
      <c r="B66" s="33" t="s">
        <v>193</v>
      </c>
      <c r="C66" s="43"/>
      <c r="D66" s="34" t="s">
        <v>104</v>
      </c>
      <c r="E66" s="34">
        <v>2</v>
      </c>
      <c r="F66" s="34">
        <v>5</v>
      </c>
      <c r="G66" s="32">
        <v>3</v>
      </c>
      <c r="H66" s="18">
        <v>430000</v>
      </c>
      <c r="I66" s="110">
        <f t="shared" si="10"/>
        <v>1290000</v>
      </c>
      <c r="J66" s="19"/>
      <c r="K66" s="19"/>
      <c r="L66" s="19"/>
      <c r="M66" s="19"/>
      <c r="N66" s="19"/>
    </row>
    <row r="67" spans="1:14" ht="31.5" x14ac:dyDescent="0.25">
      <c r="A67" s="32">
        <v>1.6</v>
      </c>
      <c r="B67" s="33" t="s">
        <v>39</v>
      </c>
      <c r="C67" s="43"/>
      <c r="D67" s="34" t="s">
        <v>104</v>
      </c>
      <c r="E67" s="34">
        <v>0</v>
      </c>
      <c r="F67" s="34">
        <v>2</v>
      </c>
      <c r="G67" s="32">
        <v>2</v>
      </c>
      <c r="H67" s="18">
        <v>90000</v>
      </c>
      <c r="I67" s="110">
        <f t="shared" si="10"/>
        <v>180000</v>
      </c>
      <c r="J67" s="19"/>
      <c r="K67" s="19"/>
      <c r="L67" s="19"/>
      <c r="M67" s="19"/>
      <c r="N67" s="19"/>
    </row>
    <row r="68" spans="1:14" x14ac:dyDescent="0.25">
      <c r="A68" s="32">
        <v>1.7</v>
      </c>
      <c r="B68" s="33" t="s">
        <v>73</v>
      </c>
      <c r="C68" s="43"/>
      <c r="D68" s="34" t="s">
        <v>104</v>
      </c>
      <c r="E68" s="34">
        <v>0</v>
      </c>
      <c r="F68" s="34">
        <v>8</v>
      </c>
      <c r="G68" s="32">
        <v>8</v>
      </c>
      <c r="H68" s="18">
        <v>3500</v>
      </c>
      <c r="I68" s="110">
        <f t="shared" si="10"/>
        <v>28000</v>
      </c>
      <c r="J68" s="19"/>
      <c r="K68" s="19"/>
      <c r="L68" s="19"/>
      <c r="M68" s="19"/>
      <c r="N68" s="19"/>
    </row>
    <row r="69" spans="1:14" x14ac:dyDescent="0.25">
      <c r="A69" s="32">
        <v>1.8</v>
      </c>
      <c r="B69" s="33" t="s">
        <v>31</v>
      </c>
      <c r="C69" s="43"/>
      <c r="D69" s="34" t="s">
        <v>104</v>
      </c>
      <c r="E69" s="34">
        <v>1</v>
      </c>
      <c r="F69" s="34">
        <v>6</v>
      </c>
      <c r="G69" s="32">
        <v>5</v>
      </c>
      <c r="H69" s="18">
        <v>45000</v>
      </c>
      <c r="I69" s="110">
        <f t="shared" si="10"/>
        <v>225000</v>
      </c>
      <c r="J69" s="19"/>
      <c r="K69" s="19"/>
      <c r="L69" s="19"/>
      <c r="M69" s="19"/>
      <c r="N69" s="19"/>
    </row>
    <row r="70" spans="1:14" ht="31.5" x14ac:dyDescent="0.25">
      <c r="A70" s="32">
        <v>1.9</v>
      </c>
      <c r="B70" s="33" t="s">
        <v>37</v>
      </c>
      <c r="C70" s="34"/>
      <c r="D70" s="34" t="s">
        <v>104</v>
      </c>
      <c r="E70" s="34">
        <v>0</v>
      </c>
      <c r="F70" s="34">
        <v>1</v>
      </c>
      <c r="G70" s="32">
        <v>1</v>
      </c>
      <c r="H70" s="35">
        <v>58000</v>
      </c>
      <c r="I70" s="110">
        <f t="shared" si="10"/>
        <v>58000</v>
      </c>
      <c r="J70" s="19"/>
      <c r="K70" s="19"/>
      <c r="L70" s="19"/>
      <c r="M70" s="19"/>
      <c r="N70" s="19"/>
    </row>
    <row r="71" spans="1:14" ht="34.15" customHeight="1" x14ac:dyDescent="0.25">
      <c r="A71" s="19">
        <v>2</v>
      </c>
      <c r="B71" s="84" t="s">
        <v>114</v>
      </c>
      <c r="C71" s="85"/>
      <c r="D71" s="85"/>
      <c r="E71" s="85"/>
      <c r="F71" s="85"/>
      <c r="G71" s="85"/>
      <c r="H71" s="85"/>
      <c r="I71" s="109">
        <f>SUM(I72:I83)</f>
        <v>9171000</v>
      </c>
      <c r="J71" s="25">
        <f t="shared" ref="J71" si="11">SUM(K71:M71)</f>
        <v>9171000</v>
      </c>
      <c r="K71" s="25">
        <v>7336800</v>
      </c>
      <c r="L71" s="25">
        <v>1375650</v>
      </c>
      <c r="M71" s="25">
        <v>458550</v>
      </c>
      <c r="N71" s="19"/>
    </row>
    <row r="72" spans="1:14" x14ac:dyDescent="0.25">
      <c r="A72" s="32">
        <v>2.1</v>
      </c>
      <c r="B72" s="33" t="s">
        <v>43</v>
      </c>
      <c r="C72" s="15"/>
      <c r="D72" s="34" t="s">
        <v>104</v>
      </c>
      <c r="E72" s="34">
        <v>0</v>
      </c>
      <c r="F72" s="34">
        <v>2</v>
      </c>
      <c r="G72" s="32">
        <v>2</v>
      </c>
      <c r="H72" s="16">
        <v>700000</v>
      </c>
      <c r="I72" s="110">
        <f t="shared" ref="I72:I83" si="12">H72*G72</f>
        <v>1400000</v>
      </c>
      <c r="J72" s="19"/>
      <c r="K72" s="19"/>
      <c r="L72" s="19"/>
      <c r="M72" s="19"/>
      <c r="N72" s="19"/>
    </row>
    <row r="73" spans="1:14" ht="31.5" x14ac:dyDescent="0.25">
      <c r="A73" s="32">
        <v>2.2000000000000002</v>
      </c>
      <c r="B73" s="33" t="s">
        <v>44</v>
      </c>
      <c r="C73" s="15"/>
      <c r="D73" s="34" t="s">
        <v>104</v>
      </c>
      <c r="E73" s="34">
        <v>0</v>
      </c>
      <c r="F73" s="34">
        <v>2</v>
      </c>
      <c r="G73" s="32">
        <v>2</v>
      </c>
      <c r="H73" s="16">
        <v>1400000</v>
      </c>
      <c r="I73" s="110">
        <f t="shared" si="12"/>
        <v>2800000</v>
      </c>
      <c r="J73" s="19"/>
      <c r="K73" s="19"/>
      <c r="L73" s="19"/>
      <c r="M73" s="19"/>
      <c r="N73" s="19"/>
    </row>
    <row r="74" spans="1:14" ht="31.5" x14ac:dyDescent="0.25">
      <c r="A74" s="32">
        <v>2.2999999999999998</v>
      </c>
      <c r="B74" s="33" t="s">
        <v>41</v>
      </c>
      <c r="C74" s="15"/>
      <c r="D74" s="34" t="s">
        <v>104</v>
      </c>
      <c r="E74" s="34">
        <v>0</v>
      </c>
      <c r="F74" s="34">
        <v>1</v>
      </c>
      <c r="G74" s="32">
        <v>1</v>
      </c>
      <c r="H74" s="17">
        <v>800000</v>
      </c>
      <c r="I74" s="110">
        <f t="shared" si="12"/>
        <v>800000</v>
      </c>
      <c r="J74" s="19"/>
      <c r="K74" s="19"/>
      <c r="L74" s="19"/>
      <c r="M74" s="19"/>
      <c r="N74" s="19"/>
    </row>
    <row r="75" spans="1:14" ht="47.25" x14ac:dyDescent="0.25">
      <c r="A75" s="32">
        <v>2.4</v>
      </c>
      <c r="B75" s="33" t="s">
        <v>42</v>
      </c>
      <c r="C75" s="15"/>
      <c r="D75" s="34" t="s">
        <v>104</v>
      </c>
      <c r="E75" s="34">
        <v>0</v>
      </c>
      <c r="F75" s="34">
        <v>1</v>
      </c>
      <c r="G75" s="32">
        <v>1</v>
      </c>
      <c r="H75" s="18">
        <v>810000</v>
      </c>
      <c r="I75" s="110">
        <f t="shared" si="12"/>
        <v>810000</v>
      </c>
      <c r="J75" s="19"/>
      <c r="K75" s="19"/>
      <c r="L75" s="19"/>
      <c r="M75" s="19"/>
      <c r="N75" s="19"/>
    </row>
    <row r="76" spans="1:14" x14ac:dyDescent="0.25">
      <c r="A76" s="32">
        <v>2.5</v>
      </c>
      <c r="B76" s="33" t="s">
        <v>194</v>
      </c>
      <c r="C76" s="15"/>
      <c r="D76" s="34" t="s">
        <v>104</v>
      </c>
      <c r="E76" s="34">
        <v>0</v>
      </c>
      <c r="F76" s="34">
        <v>2</v>
      </c>
      <c r="G76" s="32">
        <v>2</v>
      </c>
      <c r="H76" s="18">
        <v>320000</v>
      </c>
      <c r="I76" s="110">
        <f t="shared" si="12"/>
        <v>640000</v>
      </c>
      <c r="J76" s="19"/>
      <c r="K76" s="19"/>
      <c r="L76" s="19"/>
      <c r="M76" s="19"/>
      <c r="N76" s="19"/>
    </row>
    <row r="77" spans="1:14" x14ac:dyDescent="0.25">
      <c r="A77" s="32">
        <v>2.6</v>
      </c>
      <c r="B77" s="33" t="s">
        <v>195</v>
      </c>
      <c r="C77" s="15"/>
      <c r="D77" s="34" t="s">
        <v>104</v>
      </c>
      <c r="E77" s="34">
        <v>0</v>
      </c>
      <c r="F77" s="34">
        <v>2</v>
      </c>
      <c r="G77" s="32">
        <v>2</v>
      </c>
      <c r="H77" s="18">
        <v>350000</v>
      </c>
      <c r="I77" s="110">
        <f t="shared" si="12"/>
        <v>700000</v>
      </c>
      <c r="J77" s="19"/>
      <c r="K77" s="19"/>
      <c r="L77" s="19"/>
      <c r="M77" s="19"/>
      <c r="N77" s="19"/>
    </row>
    <row r="78" spans="1:14" x14ac:dyDescent="0.25">
      <c r="A78" s="32">
        <v>2.7</v>
      </c>
      <c r="B78" s="33" t="s">
        <v>31</v>
      </c>
      <c r="C78" s="15"/>
      <c r="D78" s="34" t="s">
        <v>104</v>
      </c>
      <c r="E78" s="34">
        <v>1</v>
      </c>
      <c r="F78" s="34">
        <v>8</v>
      </c>
      <c r="G78" s="32">
        <v>7</v>
      </c>
      <c r="H78" s="18">
        <v>45000</v>
      </c>
      <c r="I78" s="110">
        <f t="shared" si="12"/>
        <v>315000</v>
      </c>
      <c r="J78" s="19"/>
      <c r="K78" s="19"/>
      <c r="L78" s="19"/>
      <c r="M78" s="19"/>
      <c r="N78" s="19"/>
    </row>
    <row r="79" spans="1:14" x14ac:dyDescent="0.25">
      <c r="A79" s="32">
        <v>2.8</v>
      </c>
      <c r="B79" s="33" t="s">
        <v>47</v>
      </c>
      <c r="C79" s="15"/>
      <c r="D79" s="34" t="s">
        <v>104</v>
      </c>
      <c r="E79" s="34">
        <v>0</v>
      </c>
      <c r="F79" s="34">
        <v>4</v>
      </c>
      <c r="G79" s="32">
        <v>4</v>
      </c>
      <c r="H79" s="18">
        <v>43000</v>
      </c>
      <c r="I79" s="110">
        <f t="shared" si="12"/>
        <v>172000</v>
      </c>
      <c r="J79" s="19"/>
      <c r="K79" s="19"/>
      <c r="L79" s="19"/>
      <c r="M79" s="19"/>
      <c r="N79" s="19"/>
    </row>
    <row r="80" spans="1:14" ht="31.5" x14ac:dyDescent="0.25">
      <c r="A80" s="32">
        <v>2.9</v>
      </c>
      <c r="B80" s="33" t="s">
        <v>48</v>
      </c>
      <c r="C80" s="15"/>
      <c r="D80" s="34" t="s">
        <v>104</v>
      </c>
      <c r="E80" s="34">
        <v>1</v>
      </c>
      <c r="F80" s="34">
        <v>4</v>
      </c>
      <c r="G80" s="32">
        <v>3</v>
      </c>
      <c r="H80" s="18">
        <v>424000</v>
      </c>
      <c r="I80" s="110">
        <f t="shared" si="12"/>
        <v>1272000</v>
      </c>
      <c r="J80" s="19"/>
      <c r="K80" s="19"/>
      <c r="L80" s="19"/>
      <c r="M80" s="19"/>
      <c r="N80" s="19"/>
    </row>
    <row r="81" spans="1:14" x14ac:dyDescent="0.25">
      <c r="A81" s="51" t="s">
        <v>154</v>
      </c>
      <c r="B81" s="33" t="s">
        <v>35</v>
      </c>
      <c r="C81" s="15"/>
      <c r="D81" s="34" t="s">
        <v>104</v>
      </c>
      <c r="E81" s="34">
        <v>0</v>
      </c>
      <c r="F81" s="34">
        <v>8</v>
      </c>
      <c r="G81" s="32">
        <v>8</v>
      </c>
      <c r="H81" s="18">
        <v>3500</v>
      </c>
      <c r="I81" s="110">
        <f t="shared" si="12"/>
        <v>28000</v>
      </c>
      <c r="J81" s="19"/>
      <c r="K81" s="19"/>
      <c r="L81" s="19"/>
      <c r="M81" s="19"/>
      <c r="N81" s="19"/>
    </row>
    <row r="82" spans="1:14" x14ac:dyDescent="0.25">
      <c r="A82" s="51" t="s">
        <v>155</v>
      </c>
      <c r="B82" s="33" t="s">
        <v>46</v>
      </c>
      <c r="C82" s="15"/>
      <c r="D82" s="34" t="s">
        <v>104</v>
      </c>
      <c r="E82" s="34">
        <v>0</v>
      </c>
      <c r="F82" s="34">
        <v>8</v>
      </c>
      <c r="G82" s="32">
        <v>8</v>
      </c>
      <c r="H82" s="18">
        <v>18000</v>
      </c>
      <c r="I82" s="110">
        <f t="shared" si="12"/>
        <v>144000</v>
      </c>
      <c r="J82" s="19"/>
      <c r="K82" s="19"/>
      <c r="L82" s="19"/>
      <c r="M82" s="19"/>
      <c r="N82" s="19"/>
    </row>
    <row r="83" spans="1:14" x14ac:dyDescent="0.25">
      <c r="A83" s="51" t="s">
        <v>156</v>
      </c>
      <c r="B83" s="33" t="s">
        <v>45</v>
      </c>
      <c r="C83" s="15"/>
      <c r="D83" s="34" t="s">
        <v>104</v>
      </c>
      <c r="E83" s="34">
        <v>0</v>
      </c>
      <c r="F83" s="34">
        <v>2</v>
      </c>
      <c r="G83" s="32">
        <v>2</v>
      </c>
      <c r="H83" s="18">
        <v>45000</v>
      </c>
      <c r="I83" s="110">
        <f t="shared" si="12"/>
        <v>90000</v>
      </c>
      <c r="J83" s="19"/>
      <c r="K83" s="19"/>
      <c r="L83" s="19"/>
      <c r="M83" s="19"/>
      <c r="N83" s="19"/>
    </row>
    <row r="84" spans="1:14" x14ac:dyDescent="0.25">
      <c r="A84" s="19">
        <v>3</v>
      </c>
      <c r="B84" s="84" t="s">
        <v>187</v>
      </c>
      <c r="C84" s="85"/>
      <c r="D84" s="85"/>
      <c r="E84" s="85"/>
      <c r="F84" s="85"/>
      <c r="G84" s="85"/>
      <c r="H84" s="85"/>
      <c r="I84" s="109">
        <f>SUM(I85:I98)</f>
        <v>4466360</v>
      </c>
      <c r="J84" s="25">
        <f t="shared" ref="J84" si="13">SUM(K84:M84)</f>
        <v>4466360</v>
      </c>
      <c r="K84" s="25">
        <v>3573088</v>
      </c>
      <c r="L84" s="25">
        <v>669954</v>
      </c>
      <c r="M84" s="25">
        <v>223318</v>
      </c>
      <c r="N84" s="19"/>
    </row>
    <row r="85" spans="1:14" x14ac:dyDescent="0.25">
      <c r="A85" s="32">
        <v>3.1</v>
      </c>
      <c r="B85" s="33" t="s">
        <v>49</v>
      </c>
      <c r="C85" s="15"/>
      <c r="D85" s="34" t="s">
        <v>104</v>
      </c>
      <c r="E85" s="34">
        <v>0</v>
      </c>
      <c r="F85" s="34">
        <v>1</v>
      </c>
      <c r="G85" s="32">
        <v>1</v>
      </c>
      <c r="H85" s="17">
        <v>590000</v>
      </c>
      <c r="I85" s="110">
        <f t="shared" ref="I85:I98" si="14">G85*H85</f>
        <v>590000</v>
      </c>
      <c r="J85" s="19"/>
      <c r="K85" s="19"/>
      <c r="L85" s="19"/>
      <c r="M85" s="19"/>
      <c r="N85" s="19"/>
    </row>
    <row r="86" spans="1:14" ht="31.5" x14ac:dyDescent="0.25">
      <c r="A86" s="32">
        <v>3.2</v>
      </c>
      <c r="B86" s="33" t="s">
        <v>50</v>
      </c>
      <c r="C86" s="15"/>
      <c r="D86" s="34" t="s">
        <v>104</v>
      </c>
      <c r="E86" s="34">
        <v>0</v>
      </c>
      <c r="F86" s="34">
        <v>1</v>
      </c>
      <c r="G86" s="32">
        <v>1</v>
      </c>
      <c r="H86" s="18">
        <v>100000</v>
      </c>
      <c r="I86" s="110">
        <f t="shared" si="14"/>
        <v>100000</v>
      </c>
      <c r="J86" s="19"/>
      <c r="K86" s="19"/>
      <c r="L86" s="19"/>
      <c r="M86" s="19"/>
      <c r="N86" s="19"/>
    </row>
    <row r="87" spans="1:14" x14ac:dyDescent="0.25">
      <c r="A87" s="32">
        <v>3.3</v>
      </c>
      <c r="B87" s="33" t="s">
        <v>196</v>
      </c>
      <c r="C87" s="15"/>
      <c r="D87" s="34" t="s">
        <v>104</v>
      </c>
      <c r="E87" s="34">
        <v>0</v>
      </c>
      <c r="F87" s="34">
        <v>1</v>
      </c>
      <c r="G87" s="32">
        <v>1</v>
      </c>
      <c r="H87" s="18">
        <v>82000</v>
      </c>
      <c r="I87" s="110">
        <f t="shared" si="14"/>
        <v>82000</v>
      </c>
      <c r="J87" s="19"/>
      <c r="K87" s="19"/>
      <c r="L87" s="19"/>
      <c r="M87" s="19"/>
      <c r="N87" s="19"/>
    </row>
    <row r="88" spans="1:14" ht="31.5" x14ac:dyDescent="0.25">
      <c r="A88" s="32">
        <v>3.4</v>
      </c>
      <c r="B88" s="33" t="s">
        <v>51</v>
      </c>
      <c r="C88" s="15"/>
      <c r="D88" s="34" t="s">
        <v>104</v>
      </c>
      <c r="E88" s="34">
        <v>0</v>
      </c>
      <c r="F88" s="34">
        <v>6</v>
      </c>
      <c r="G88" s="32">
        <v>6</v>
      </c>
      <c r="H88" s="18">
        <v>70000</v>
      </c>
      <c r="I88" s="110">
        <f t="shared" si="14"/>
        <v>420000</v>
      </c>
      <c r="J88" s="19"/>
      <c r="K88" s="19"/>
      <c r="L88" s="19"/>
      <c r="M88" s="19"/>
      <c r="N88" s="19"/>
    </row>
    <row r="89" spans="1:14" ht="31.5" x14ac:dyDescent="0.25">
      <c r="A89" s="32">
        <v>3.5</v>
      </c>
      <c r="B89" s="33" t="s">
        <v>203</v>
      </c>
      <c r="C89" s="15"/>
      <c r="D89" s="34" t="s">
        <v>104</v>
      </c>
      <c r="E89" s="34">
        <v>0</v>
      </c>
      <c r="F89" s="34">
        <v>1</v>
      </c>
      <c r="G89" s="32">
        <v>1</v>
      </c>
      <c r="H89" s="17">
        <v>1370000</v>
      </c>
      <c r="I89" s="110">
        <f t="shared" si="14"/>
        <v>1370000</v>
      </c>
      <c r="J89" s="19"/>
      <c r="K89" s="19"/>
      <c r="L89" s="19"/>
      <c r="M89" s="19"/>
      <c r="N89" s="19"/>
    </row>
    <row r="90" spans="1:14" ht="47.25" x14ac:dyDescent="0.25">
      <c r="A90" s="32">
        <v>3.6</v>
      </c>
      <c r="B90" s="33" t="s">
        <v>197</v>
      </c>
      <c r="C90" s="15"/>
      <c r="D90" s="34" t="s">
        <v>104</v>
      </c>
      <c r="E90" s="34">
        <v>0</v>
      </c>
      <c r="F90" s="34">
        <v>1</v>
      </c>
      <c r="G90" s="32">
        <v>1</v>
      </c>
      <c r="H90" s="18">
        <v>690000</v>
      </c>
      <c r="I90" s="110">
        <f t="shared" si="14"/>
        <v>690000</v>
      </c>
      <c r="J90" s="19"/>
      <c r="K90" s="19"/>
      <c r="L90" s="19"/>
      <c r="M90" s="19"/>
      <c r="N90" s="19"/>
    </row>
    <row r="91" spans="1:14" ht="31.5" x14ac:dyDescent="0.25">
      <c r="A91" s="32">
        <v>3.7</v>
      </c>
      <c r="B91" s="33" t="s">
        <v>52</v>
      </c>
      <c r="C91" s="15"/>
      <c r="D91" s="34" t="s">
        <v>104</v>
      </c>
      <c r="E91" s="34">
        <v>0</v>
      </c>
      <c r="F91" s="34">
        <v>1</v>
      </c>
      <c r="G91" s="32">
        <v>1</v>
      </c>
      <c r="H91" s="18">
        <v>21000</v>
      </c>
      <c r="I91" s="110">
        <f t="shared" si="14"/>
        <v>21000</v>
      </c>
      <c r="J91" s="19"/>
      <c r="K91" s="19"/>
      <c r="L91" s="19"/>
      <c r="M91" s="19"/>
      <c r="N91" s="19"/>
    </row>
    <row r="92" spans="1:14" x14ac:dyDescent="0.25">
      <c r="A92" s="32">
        <v>3.8</v>
      </c>
      <c r="B92" s="33" t="s">
        <v>53</v>
      </c>
      <c r="C92" s="15"/>
      <c r="D92" s="34" t="s">
        <v>104</v>
      </c>
      <c r="E92" s="34">
        <v>0</v>
      </c>
      <c r="F92" s="34">
        <v>4</v>
      </c>
      <c r="G92" s="32">
        <v>4</v>
      </c>
      <c r="H92" s="35">
        <v>188500</v>
      </c>
      <c r="I92" s="110">
        <f t="shared" si="14"/>
        <v>754000</v>
      </c>
      <c r="J92" s="19"/>
      <c r="K92" s="19"/>
      <c r="L92" s="19"/>
      <c r="M92" s="19"/>
      <c r="N92" s="19"/>
    </row>
    <row r="93" spans="1:14" ht="31.5" x14ac:dyDescent="0.25">
      <c r="A93" s="32">
        <v>3.9</v>
      </c>
      <c r="B93" s="33" t="s">
        <v>54</v>
      </c>
      <c r="C93" s="15"/>
      <c r="D93" s="34" t="s">
        <v>104</v>
      </c>
      <c r="E93" s="34">
        <v>0</v>
      </c>
      <c r="F93" s="34">
        <v>1</v>
      </c>
      <c r="G93" s="32">
        <v>1</v>
      </c>
      <c r="H93" s="18">
        <v>2100</v>
      </c>
      <c r="I93" s="110">
        <f t="shared" si="14"/>
        <v>2100</v>
      </c>
      <c r="J93" s="25"/>
      <c r="K93" s="25"/>
      <c r="L93" s="25"/>
      <c r="M93" s="25"/>
      <c r="N93" s="19"/>
    </row>
    <row r="94" spans="1:14" ht="31.5" x14ac:dyDescent="0.25">
      <c r="A94" s="51" t="s">
        <v>129</v>
      </c>
      <c r="B94" s="33" t="s">
        <v>55</v>
      </c>
      <c r="C94" s="15"/>
      <c r="D94" s="34" t="s">
        <v>104</v>
      </c>
      <c r="E94" s="34">
        <v>0</v>
      </c>
      <c r="F94" s="34">
        <v>1</v>
      </c>
      <c r="G94" s="32">
        <v>1</v>
      </c>
      <c r="H94" s="18">
        <v>22100</v>
      </c>
      <c r="I94" s="110">
        <f t="shared" si="14"/>
        <v>22100</v>
      </c>
      <c r="J94" s="19"/>
      <c r="K94" s="19"/>
      <c r="L94" s="19"/>
      <c r="M94" s="19"/>
      <c r="N94" s="19"/>
    </row>
    <row r="95" spans="1:14" ht="47.25" x14ac:dyDescent="0.25">
      <c r="A95" s="51" t="s">
        <v>130</v>
      </c>
      <c r="B95" s="33" t="s">
        <v>59</v>
      </c>
      <c r="C95" s="15"/>
      <c r="D95" s="34" t="s">
        <v>104</v>
      </c>
      <c r="E95" s="34">
        <v>0</v>
      </c>
      <c r="F95" s="34">
        <v>1</v>
      </c>
      <c r="G95" s="32">
        <v>1</v>
      </c>
      <c r="H95" s="18">
        <v>4160</v>
      </c>
      <c r="I95" s="110">
        <f t="shared" si="14"/>
        <v>4160</v>
      </c>
      <c r="J95" s="19"/>
      <c r="K95" s="19"/>
      <c r="L95" s="19"/>
      <c r="M95" s="19"/>
      <c r="N95" s="19"/>
    </row>
    <row r="96" spans="1:14" x14ac:dyDescent="0.25">
      <c r="A96" s="51" t="s">
        <v>131</v>
      </c>
      <c r="B96" s="33" t="s">
        <v>56</v>
      </c>
      <c r="C96" s="15"/>
      <c r="D96" s="34" t="s">
        <v>104</v>
      </c>
      <c r="E96" s="34">
        <v>0</v>
      </c>
      <c r="F96" s="34">
        <v>5</v>
      </c>
      <c r="G96" s="32">
        <v>5</v>
      </c>
      <c r="H96" s="18">
        <v>45000</v>
      </c>
      <c r="I96" s="110">
        <f t="shared" si="14"/>
        <v>225000</v>
      </c>
      <c r="J96" s="19"/>
      <c r="K96" s="19"/>
      <c r="L96" s="19"/>
      <c r="M96" s="19"/>
      <c r="N96" s="19"/>
    </row>
    <row r="97" spans="1:14" ht="31.5" x14ac:dyDescent="0.25">
      <c r="A97" s="51" t="s">
        <v>132</v>
      </c>
      <c r="B97" s="33" t="s">
        <v>57</v>
      </c>
      <c r="C97" s="15"/>
      <c r="D97" s="34" t="s">
        <v>104</v>
      </c>
      <c r="E97" s="34">
        <v>0</v>
      </c>
      <c r="F97" s="34">
        <v>2</v>
      </c>
      <c r="G97" s="32">
        <v>2</v>
      </c>
      <c r="H97" s="18">
        <v>43000</v>
      </c>
      <c r="I97" s="110">
        <f t="shared" si="14"/>
        <v>86000</v>
      </c>
      <c r="J97" s="19"/>
      <c r="K97" s="19"/>
      <c r="L97" s="19"/>
      <c r="M97" s="19"/>
      <c r="N97" s="19"/>
    </row>
    <row r="98" spans="1:14" ht="28.9" customHeight="1" x14ac:dyDescent="0.25">
      <c r="A98" s="51" t="s">
        <v>133</v>
      </c>
      <c r="B98" s="33" t="s">
        <v>58</v>
      </c>
      <c r="C98" s="15"/>
      <c r="D98" s="34" t="s">
        <v>104</v>
      </c>
      <c r="E98" s="34">
        <v>0</v>
      </c>
      <c r="F98" s="34">
        <v>5</v>
      </c>
      <c r="G98" s="32">
        <v>5</v>
      </c>
      <c r="H98" s="18">
        <v>20000</v>
      </c>
      <c r="I98" s="110">
        <f t="shared" si="14"/>
        <v>100000</v>
      </c>
      <c r="J98" s="19"/>
      <c r="K98" s="19"/>
      <c r="L98" s="19"/>
      <c r="M98" s="19"/>
      <c r="N98" s="19"/>
    </row>
    <row r="99" spans="1:14" x14ac:dyDescent="0.25">
      <c r="A99" s="30" t="s">
        <v>94</v>
      </c>
      <c r="B99" s="26" t="s">
        <v>119</v>
      </c>
      <c r="C99" s="15"/>
      <c r="D99" s="21"/>
      <c r="E99" s="21"/>
      <c r="F99" s="21"/>
      <c r="G99" s="22"/>
      <c r="H99" s="31"/>
      <c r="I99" s="107">
        <f>I100</f>
        <v>10671210</v>
      </c>
      <c r="J99" s="25">
        <f t="shared" ref="J99:J100" si="15">SUM(K99:M99)</f>
        <v>10671210</v>
      </c>
      <c r="K99" s="25">
        <v>8536968</v>
      </c>
      <c r="L99" s="25">
        <v>1600681.5</v>
      </c>
      <c r="M99" s="25">
        <v>533560.5</v>
      </c>
      <c r="N99" s="19"/>
    </row>
    <row r="100" spans="1:14" ht="34.9" customHeight="1" x14ac:dyDescent="0.25">
      <c r="A100" s="19">
        <v>1</v>
      </c>
      <c r="B100" s="82" t="s">
        <v>188</v>
      </c>
      <c r="C100" s="83"/>
      <c r="D100" s="83"/>
      <c r="E100" s="83"/>
      <c r="F100" s="83"/>
      <c r="G100" s="83"/>
      <c r="H100" s="83"/>
      <c r="I100" s="109">
        <f>SUM(I101:I127)</f>
        <v>10671210</v>
      </c>
      <c r="J100" s="25">
        <f t="shared" si="15"/>
        <v>10671210</v>
      </c>
      <c r="K100" s="25">
        <v>8536968</v>
      </c>
      <c r="L100" s="25">
        <v>1600681.5</v>
      </c>
      <c r="M100" s="25">
        <v>533560.5</v>
      </c>
      <c r="N100" s="19"/>
    </row>
    <row r="101" spans="1:14" ht="31.5" x14ac:dyDescent="0.25">
      <c r="A101" s="32" t="s">
        <v>124</v>
      </c>
      <c r="B101" s="33" t="s">
        <v>111</v>
      </c>
      <c r="C101" s="15"/>
      <c r="D101" s="34" t="s">
        <v>104</v>
      </c>
      <c r="E101" s="34">
        <v>0</v>
      </c>
      <c r="F101" s="34">
        <v>3</v>
      </c>
      <c r="G101" s="32">
        <v>3</v>
      </c>
      <c r="H101" s="16">
        <v>1105000</v>
      </c>
      <c r="I101" s="110">
        <f t="shared" ref="I101:I127" si="16">G101*H101</f>
        <v>3315000</v>
      </c>
      <c r="J101" s="19"/>
      <c r="K101" s="19"/>
      <c r="L101" s="19"/>
      <c r="M101" s="19"/>
      <c r="N101" s="19"/>
    </row>
    <row r="102" spans="1:14" x14ac:dyDescent="0.25">
      <c r="A102" s="32">
        <v>1.2</v>
      </c>
      <c r="B102" s="33" t="s">
        <v>200</v>
      </c>
      <c r="C102" s="15"/>
      <c r="D102" s="34" t="s">
        <v>104</v>
      </c>
      <c r="E102" s="34">
        <v>0</v>
      </c>
      <c r="F102" s="34">
        <v>5</v>
      </c>
      <c r="G102" s="32">
        <v>5</v>
      </c>
      <c r="H102" s="18">
        <v>54600</v>
      </c>
      <c r="I102" s="110">
        <f t="shared" si="16"/>
        <v>273000</v>
      </c>
      <c r="J102" s="19"/>
      <c r="K102" s="19"/>
      <c r="L102" s="19"/>
      <c r="M102" s="19"/>
      <c r="N102" s="19"/>
    </row>
    <row r="103" spans="1:14" ht="31.5" x14ac:dyDescent="0.25">
      <c r="A103" s="32" t="s">
        <v>125</v>
      </c>
      <c r="B103" s="33" t="s">
        <v>199</v>
      </c>
      <c r="C103" s="15"/>
      <c r="D103" s="34" t="s">
        <v>104</v>
      </c>
      <c r="E103" s="34">
        <v>0</v>
      </c>
      <c r="F103" s="34">
        <v>5</v>
      </c>
      <c r="G103" s="32">
        <v>5</v>
      </c>
      <c r="H103" s="18">
        <v>253500</v>
      </c>
      <c r="I103" s="110">
        <f t="shared" si="16"/>
        <v>1267500</v>
      </c>
      <c r="J103" s="19"/>
      <c r="K103" s="19"/>
      <c r="L103" s="19"/>
      <c r="M103" s="19"/>
      <c r="N103" s="19"/>
    </row>
    <row r="104" spans="1:14" x14ac:dyDescent="0.25">
      <c r="A104" s="32" t="s">
        <v>126</v>
      </c>
      <c r="B104" s="33" t="s">
        <v>205</v>
      </c>
      <c r="C104" s="15"/>
      <c r="D104" s="34" t="s">
        <v>104</v>
      </c>
      <c r="E104" s="34">
        <v>0</v>
      </c>
      <c r="F104" s="34">
        <v>1</v>
      </c>
      <c r="G104" s="32">
        <v>1</v>
      </c>
      <c r="H104" s="18">
        <v>85500</v>
      </c>
      <c r="I104" s="110">
        <f t="shared" si="16"/>
        <v>85500</v>
      </c>
      <c r="J104" s="19"/>
      <c r="K104" s="19"/>
      <c r="L104" s="19"/>
      <c r="M104" s="19"/>
      <c r="N104" s="19"/>
    </row>
    <row r="105" spans="1:14" ht="31.5" x14ac:dyDescent="0.25">
      <c r="A105" s="32" t="s">
        <v>127</v>
      </c>
      <c r="B105" s="33" t="s">
        <v>198</v>
      </c>
      <c r="C105" s="15"/>
      <c r="D105" s="34" t="s">
        <v>104</v>
      </c>
      <c r="E105" s="34">
        <v>0</v>
      </c>
      <c r="F105" s="34">
        <v>2</v>
      </c>
      <c r="G105" s="32">
        <v>2</v>
      </c>
      <c r="H105" s="18">
        <v>604600</v>
      </c>
      <c r="I105" s="110">
        <f t="shared" si="16"/>
        <v>1209200</v>
      </c>
      <c r="J105" s="19"/>
      <c r="K105" s="19"/>
      <c r="L105" s="19"/>
      <c r="M105" s="19"/>
      <c r="N105" s="19"/>
    </row>
    <row r="106" spans="1:14" ht="31.5" x14ac:dyDescent="0.25">
      <c r="A106" s="32">
        <v>1.6</v>
      </c>
      <c r="B106" s="33" t="s">
        <v>60</v>
      </c>
      <c r="C106" s="15"/>
      <c r="D106" s="34" t="s">
        <v>104</v>
      </c>
      <c r="E106" s="34">
        <v>0</v>
      </c>
      <c r="F106" s="34">
        <v>5</v>
      </c>
      <c r="G106" s="32">
        <v>5</v>
      </c>
      <c r="H106" s="18">
        <v>26000</v>
      </c>
      <c r="I106" s="110">
        <f t="shared" si="16"/>
        <v>130000</v>
      </c>
      <c r="J106" s="19"/>
      <c r="K106" s="19"/>
      <c r="L106" s="19"/>
      <c r="M106" s="19"/>
      <c r="N106" s="19"/>
    </row>
    <row r="107" spans="1:14" x14ac:dyDescent="0.25">
      <c r="A107" s="32">
        <v>1.7</v>
      </c>
      <c r="B107" s="33" t="s">
        <v>202</v>
      </c>
      <c r="C107" s="15"/>
      <c r="D107" s="34" t="s">
        <v>104</v>
      </c>
      <c r="E107" s="34">
        <v>0</v>
      </c>
      <c r="F107" s="34">
        <v>5</v>
      </c>
      <c r="G107" s="32">
        <v>5</v>
      </c>
      <c r="H107" s="18">
        <v>257400</v>
      </c>
      <c r="I107" s="110">
        <f t="shared" si="16"/>
        <v>1287000</v>
      </c>
      <c r="J107" s="19"/>
      <c r="K107" s="19"/>
      <c r="L107" s="19"/>
      <c r="M107" s="19"/>
      <c r="N107" s="19"/>
    </row>
    <row r="108" spans="1:14" ht="47.25" x14ac:dyDescent="0.25">
      <c r="A108" s="32">
        <v>1.8</v>
      </c>
      <c r="B108" s="33" t="s">
        <v>201</v>
      </c>
      <c r="C108" s="15"/>
      <c r="D108" s="34" t="s">
        <v>104</v>
      </c>
      <c r="E108" s="34">
        <v>0</v>
      </c>
      <c r="F108" s="34">
        <v>1</v>
      </c>
      <c r="G108" s="32">
        <v>1</v>
      </c>
      <c r="H108" s="18">
        <v>655000</v>
      </c>
      <c r="I108" s="110">
        <f t="shared" si="16"/>
        <v>655000</v>
      </c>
      <c r="J108" s="19"/>
      <c r="K108" s="19"/>
      <c r="L108" s="19"/>
      <c r="M108" s="19"/>
      <c r="N108" s="19"/>
    </row>
    <row r="109" spans="1:14" x14ac:dyDescent="0.25">
      <c r="A109" s="32">
        <v>1.9</v>
      </c>
      <c r="B109" s="33" t="s">
        <v>61</v>
      </c>
      <c r="C109" s="15"/>
      <c r="D109" s="34" t="s">
        <v>104</v>
      </c>
      <c r="E109" s="34">
        <v>0</v>
      </c>
      <c r="F109" s="34">
        <v>6</v>
      </c>
      <c r="G109" s="32">
        <v>6</v>
      </c>
      <c r="H109" s="18">
        <v>3900</v>
      </c>
      <c r="I109" s="110">
        <f t="shared" si="16"/>
        <v>23400</v>
      </c>
      <c r="J109" s="19"/>
      <c r="K109" s="19"/>
      <c r="L109" s="19"/>
      <c r="M109" s="19"/>
      <c r="N109" s="19"/>
    </row>
    <row r="110" spans="1:14" x14ac:dyDescent="0.25">
      <c r="A110" s="51" t="s">
        <v>137</v>
      </c>
      <c r="B110" s="33" t="s">
        <v>62</v>
      </c>
      <c r="C110" s="15"/>
      <c r="D110" s="34" t="s">
        <v>104</v>
      </c>
      <c r="E110" s="34">
        <v>0</v>
      </c>
      <c r="F110" s="34">
        <v>2</v>
      </c>
      <c r="G110" s="32">
        <v>2</v>
      </c>
      <c r="H110" s="18">
        <v>5500</v>
      </c>
      <c r="I110" s="110">
        <f t="shared" si="16"/>
        <v>11000</v>
      </c>
      <c r="J110" s="19"/>
      <c r="K110" s="19"/>
      <c r="L110" s="19"/>
      <c r="M110" s="19"/>
      <c r="N110" s="19"/>
    </row>
    <row r="111" spans="1:14" ht="31.5" x14ac:dyDescent="0.25">
      <c r="A111" s="51" t="s">
        <v>138</v>
      </c>
      <c r="B111" s="33" t="s">
        <v>63</v>
      </c>
      <c r="C111" s="15"/>
      <c r="D111" s="34" t="s">
        <v>104</v>
      </c>
      <c r="E111" s="34">
        <v>0</v>
      </c>
      <c r="F111" s="34">
        <v>17</v>
      </c>
      <c r="G111" s="32">
        <v>17</v>
      </c>
      <c r="H111" s="18">
        <v>4030</v>
      </c>
      <c r="I111" s="110">
        <f t="shared" si="16"/>
        <v>68510</v>
      </c>
      <c r="J111" s="19"/>
      <c r="K111" s="19"/>
      <c r="L111" s="19"/>
      <c r="M111" s="19"/>
      <c r="N111" s="19"/>
    </row>
    <row r="112" spans="1:14" ht="31.5" x14ac:dyDescent="0.25">
      <c r="A112" s="51" t="s">
        <v>139</v>
      </c>
      <c r="B112" s="33" t="s">
        <v>64</v>
      </c>
      <c r="C112" s="15"/>
      <c r="D112" s="34" t="s">
        <v>104</v>
      </c>
      <c r="E112" s="34">
        <v>0</v>
      </c>
      <c r="F112" s="34">
        <v>3</v>
      </c>
      <c r="G112" s="32">
        <v>3</v>
      </c>
      <c r="H112" s="18">
        <v>16250</v>
      </c>
      <c r="I112" s="110">
        <f t="shared" si="16"/>
        <v>48750</v>
      </c>
      <c r="J112" s="19"/>
      <c r="K112" s="19"/>
      <c r="L112" s="19"/>
      <c r="M112" s="19"/>
      <c r="N112" s="19"/>
    </row>
    <row r="113" spans="1:14" ht="31.5" x14ac:dyDescent="0.25">
      <c r="A113" s="51" t="s">
        <v>140</v>
      </c>
      <c r="B113" s="33" t="s">
        <v>65</v>
      </c>
      <c r="C113" s="15"/>
      <c r="D113" s="34" t="s">
        <v>104</v>
      </c>
      <c r="E113" s="34">
        <v>0</v>
      </c>
      <c r="F113" s="34">
        <v>3</v>
      </c>
      <c r="G113" s="32">
        <v>3</v>
      </c>
      <c r="H113" s="18">
        <v>60000</v>
      </c>
      <c r="I113" s="110">
        <f t="shared" si="16"/>
        <v>180000</v>
      </c>
      <c r="J113" s="19"/>
      <c r="K113" s="19"/>
      <c r="L113" s="19"/>
      <c r="M113" s="19"/>
      <c r="N113" s="19"/>
    </row>
    <row r="114" spans="1:14" ht="31.5" x14ac:dyDescent="0.25">
      <c r="A114" s="51" t="s">
        <v>141</v>
      </c>
      <c r="B114" s="33" t="s">
        <v>66</v>
      </c>
      <c r="C114" s="15"/>
      <c r="D114" s="34" t="s">
        <v>104</v>
      </c>
      <c r="E114" s="34">
        <v>0</v>
      </c>
      <c r="F114" s="34">
        <v>3</v>
      </c>
      <c r="G114" s="32">
        <v>3</v>
      </c>
      <c r="H114" s="18">
        <v>32500</v>
      </c>
      <c r="I114" s="110">
        <f t="shared" si="16"/>
        <v>97500</v>
      </c>
      <c r="J114" s="19"/>
      <c r="K114" s="19"/>
      <c r="L114" s="19"/>
      <c r="M114" s="19"/>
      <c r="N114" s="19"/>
    </row>
    <row r="115" spans="1:14" ht="31.5" x14ac:dyDescent="0.25">
      <c r="A115" s="51" t="s">
        <v>142</v>
      </c>
      <c r="B115" s="33" t="s">
        <v>67</v>
      </c>
      <c r="C115" s="15"/>
      <c r="D115" s="34" t="s">
        <v>104</v>
      </c>
      <c r="E115" s="34">
        <v>0</v>
      </c>
      <c r="F115" s="34">
        <v>1</v>
      </c>
      <c r="G115" s="32">
        <v>1</v>
      </c>
      <c r="H115" s="18">
        <v>23400</v>
      </c>
      <c r="I115" s="110">
        <f t="shared" si="16"/>
        <v>23400</v>
      </c>
      <c r="J115" s="19"/>
      <c r="K115" s="19"/>
      <c r="L115" s="19"/>
      <c r="M115" s="19"/>
      <c r="N115" s="19"/>
    </row>
    <row r="116" spans="1:14" ht="31.5" x14ac:dyDescent="0.25">
      <c r="A116" s="51" t="s">
        <v>143</v>
      </c>
      <c r="B116" s="33" t="s">
        <v>68</v>
      </c>
      <c r="C116" s="15"/>
      <c r="D116" s="34" t="s">
        <v>104</v>
      </c>
      <c r="E116" s="34">
        <v>0</v>
      </c>
      <c r="F116" s="34">
        <v>17</v>
      </c>
      <c r="G116" s="32">
        <v>17</v>
      </c>
      <c r="H116" s="18">
        <v>4030</v>
      </c>
      <c r="I116" s="110">
        <f t="shared" si="16"/>
        <v>68510</v>
      </c>
      <c r="J116" s="19"/>
      <c r="K116" s="19"/>
      <c r="L116" s="19"/>
      <c r="M116" s="19"/>
      <c r="N116" s="19"/>
    </row>
    <row r="117" spans="1:14" ht="31.5" x14ac:dyDescent="0.25">
      <c r="A117" s="51" t="s">
        <v>144</v>
      </c>
      <c r="B117" s="33" t="s">
        <v>69</v>
      </c>
      <c r="C117" s="15"/>
      <c r="D117" s="34" t="s">
        <v>104</v>
      </c>
      <c r="E117" s="34">
        <v>0</v>
      </c>
      <c r="F117" s="34">
        <v>4</v>
      </c>
      <c r="G117" s="32">
        <v>4</v>
      </c>
      <c r="H117" s="18">
        <v>75500</v>
      </c>
      <c r="I117" s="110">
        <f t="shared" si="16"/>
        <v>302000</v>
      </c>
      <c r="J117" s="19"/>
      <c r="K117" s="19"/>
      <c r="L117" s="19"/>
      <c r="M117" s="19"/>
      <c r="N117" s="19"/>
    </row>
    <row r="118" spans="1:14" ht="31.5" x14ac:dyDescent="0.25">
      <c r="A118" s="51" t="s">
        <v>145</v>
      </c>
      <c r="B118" s="33" t="s">
        <v>70</v>
      </c>
      <c r="C118" s="15"/>
      <c r="D118" s="34" t="s">
        <v>104</v>
      </c>
      <c r="E118" s="34">
        <v>0</v>
      </c>
      <c r="F118" s="34">
        <v>1</v>
      </c>
      <c r="G118" s="32">
        <v>1</v>
      </c>
      <c r="H118" s="18">
        <v>6760</v>
      </c>
      <c r="I118" s="110">
        <f t="shared" si="16"/>
        <v>6760</v>
      </c>
      <c r="J118" s="19"/>
      <c r="K118" s="19"/>
      <c r="L118" s="19"/>
      <c r="M118" s="19"/>
      <c r="N118" s="19"/>
    </row>
    <row r="119" spans="1:14" ht="31.5" x14ac:dyDescent="0.25">
      <c r="A119" s="51" t="s">
        <v>146</v>
      </c>
      <c r="B119" s="33" t="s">
        <v>71</v>
      </c>
      <c r="C119" s="15"/>
      <c r="D119" s="34" t="s">
        <v>104</v>
      </c>
      <c r="E119" s="34">
        <v>0</v>
      </c>
      <c r="F119" s="34">
        <v>1</v>
      </c>
      <c r="G119" s="32">
        <v>1</v>
      </c>
      <c r="H119" s="18">
        <v>11500</v>
      </c>
      <c r="I119" s="110">
        <f t="shared" si="16"/>
        <v>11500</v>
      </c>
      <c r="J119" s="19"/>
      <c r="K119" s="19"/>
      <c r="L119" s="19"/>
      <c r="M119" s="19"/>
      <c r="N119" s="19"/>
    </row>
    <row r="120" spans="1:14" ht="21.75" customHeight="1" x14ac:dyDescent="0.25">
      <c r="A120" s="51" t="s">
        <v>147</v>
      </c>
      <c r="B120" s="33" t="s">
        <v>72</v>
      </c>
      <c r="C120" s="15"/>
      <c r="D120" s="34" t="s">
        <v>104</v>
      </c>
      <c r="E120" s="34">
        <v>0</v>
      </c>
      <c r="F120" s="34">
        <v>2</v>
      </c>
      <c r="G120" s="32">
        <v>2</v>
      </c>
      <c r="H120" s="18">
        <v>11830</v>
      </c>
      <c r="I120" s="110">
        <f t="shared" si="16"/>
        <v>23660</v>
      </c>
      <c r="J120" s="19"/>
      <c r="K120" s="19"/>
      <c r="L120" s="19"/>
      <c r="M120" s="19"/>
      <c r="N120" s="19"/>
    </row>
    <row r="121" spans="1:14" ht="16.149999999999999" customHeight="1" x14ac:dyDescent="0.25">
      <c r="A121" s="51" t="s">
        <v>148</v>
      </c>
      <c r="B121" s="33" t="s">
        <v>73</v>
      </c>
      <c r="C121" s="15"/>
      <c r="D121" s="34" t="s">
        <v>104</v>
      </c>
      <c r="E121" s="34">
        <v>0</v>
      </c>
      <c r="F121" s="34">
        <v>8</v>
      </c>
      <c r="G121" s="32">
        <v>8</v>
      </c>
      <c r="H121" s="18">
        <v>16250</v>
      </c>
      <c r="I121" s="110">
        <f t="shared" si="16"/>
        <v>130000</v>
      </c>
      <c r="J121" s="19"/>
      <c r="K121" s="19"/>
      <c r="L121" s="19"/>
      <c r="M121" s="19"/>
      <c r="N121" s="19"/>
    </row>
    <row r="122" spans="1:14" ht="31.5" x14ac:dyDescent="0.25">
      <c r="A122" s="51" t="s">
        <v>149</v>
      </c>
      <c r="B122" s="33" t="s">
        <v>74</v>
      </c>
      <c r="C122" s="15"/>
      <c r="D122" s="34" t="s">
        <v>104</v>
      </c>
      <c r="E122" s="34">
        <v>0</v>
      </c>
      <c r="F122" s="34">
        <v>2</v>
      </c>
      <c r="G122" s="32">
        <v>2</v>
      </c>
      <c r="H122" s="18">
        <v>12090</v>
      </c>
      <c r="I122" s="110">
        <f t="shared" si="16"/>
        <v>24180</v>
      </c>
      <c r="J122" s="19"/>
      <c r="K122" s="19"/>
      <c r="L122" s="19"/>
      <c r="M122" s="19"/>
      <c r="N122" s="19"/>
    </row>
    <row r="123" spans="1:14" ht="31.5" x14ac:dyDescent="0.25">
      <c r="A123" s="51" t="s">
        <v>150</v>
      </c>
      <c r="B123" s="33" t="s">
        <v>75</v>
      </c>
      <c r="C123" s="15"/>
      <c r="D123" s="34" t="s">
        <v>104</v>
      </c>
      <c r="E123" s="34">
        <v>0</v>
      </c>
      <c r="F123" s="34">
        <v>1</v>
      </c>
      <c r="G123" s="32">
        <v>1</v>
      </c>
      <c r="H123" s="18">
        <v>5590</v>
      </c>
      <c r="I123" s="110">
        <f t="shared" si="16"/>
        <v>5590</v>
      </c>
      <c r="J123" s="19"/>
      <c r="K123" s="19"/>
      <c r="L123" s="19"/>
      <c r="M123" s="19"/>
      <c r="N123" s="19"/>
    </row>
    <row r="124" spans="1:14" ht="15.6" customHeight="1" x14ac:dyDescent="0.25">
      <c r="A124" s="51" t="s">
        <v>151</v>
      </c>
      <c r="B124" s="33" t="s">
        <v>76</v>
      </c>
      <c r="C124" s="15"/>
      <c r="D124" s="34" t="s">
        <v>104</v>
      </c>
      <c r="E124" s="34">
        <v>0</v>
      </c>
      <c r="F124" s="34">
        <v>2</v>
      </c>
      <c r="G124" s="32">
        <v>2</v>
      </c>
      <c r="H124" s="18">
        <v>3250</v>
      </c>
      <c r="I124" s="110">
        <f t="shared" si="16"/>
        <v>6500</v>
      </c>
      <c r="J124" s="19"/>
      <c r="K124" s="19"/>
      <c r="L124" s="19"/>
      <c r="M124" s="19"/>
      <c r="N124" s="19"/>
    </row>
    <row r="125" spans="1:14" ht="21" hidden="1" customHeight="1" x14ac:dyDescent="0.25">
      <c r="A125" s="32" t="s">
        <v>161</v>
      </c>
      <c r="B125" s="33" t="s">
        <v>77</v>
      </c>
      <c r="C125" s="15"/>
      <c r="D125" s="34" t="s">
        <v>104</v>
      </c>
      <c r="E125" s="34">
        <v>0</v>
      </c>
      <c r="F125" s="34">
        <v>2</v>
      </c>
      <c r="G125" s="32">
        <v>2</v>
      </c>
      <c r="H125" s="18"/>
      <c r="I125" s="110">
        <f t="shared" si="16"/>
        <v>0</v>
      </c>
      <c r="J125" s="19"/>
      <c r="K125" s="19"/>
      <c r="L125" s="19"/>
      <c r="M125" s="19"/>
      <c r="N125" s="19"/>
    </row>
    <row r="126" spans="1:14" ht="31.5" x14ac:dyDescent="0.25">
      <c r="A126" s="51" t="s">
        <v>152</v>
      </c>
      <c r="B126" s="33" t="s">
        <v>206</v>
      </c>
      <c r="C126" s="15"/>
      <c r="D126" s="34" t="s">
        <v>104</v>
      </c>
      <c r="E126" s="34">
        <v>0</v>
      </c>
      <c r="F126" s="34">
        <v>2</v>
      </c>
      <c r="G126" s="32">
        <v>2</v>
      </c>
      <c r="H126" s="17">
        <v>678000</v>
      </c>
      <c r="I126" s="110">
        <f>G126*H126</f>
        <v>1356000</v>
      </c>
      <c r="J126" s="19"/>
      <c r="K126" s="19"/>
      <c r="L126" s="19"/>
      <c r="M126" s="19"/>
      <c r="N126" s="19"/>
    </row>
    <row r="127" spans="1:14" ht="31.5" x14ac:dyDescent="0.25">
      <c r="A127" s="51" t="s">
        <v>153</v>
      </c>
      <c r="B127" s="33" t="s">
        <v>78</v>
      </c>
      <c r="C127" s="15"/>
      <c r="D127" s="34" t="s">
        <v>104</v>
      </c>
      <c r="E127" s="34">
        <v>0</v>
      </c>
      <c r="F127" s="34">
        <v>5</v>
      </c>
      <c r="G127" s="32">
        <v>5</v>
      </c>
      <c r="H127" s="18">
        <v>12350</v>
      </c>
      <c r="I127" s="110">
        <f t="shared" si="16"/>
        <v>61750</v>
      </c>
      <c r="J127" s="19"/>
      <c r="K127" s="19"/>
      <c r="L127" s="19"/>
      <c r="M127" s="19"/>
      <c r="N127" s="19"/>
    </row>
    <row r="128" spans="1:14" ht="27.75" customHeight="1" x14ac:dyDescent="0.25">
      <c r="A128" s="96" t="s">
        <v>162</v>
      </c>
      <c r="B128" s="97"/>
      <c r="C128" s="19"/>
      <c r="D128" s="40"/>
      <c r="E128" s="40"/>
      <c r="F128" s="40"/>
      <c r="G128" s="40"/>
      <c r="H128" s="40"/>
      <c r="I128" s="111">
        <f>I11+I13</f>
        <v>35741335</v>
      </c>
      <c r="J128" s="46">
        <f t="shared" ref="J128:M128" si="17">J11+J13</f>
        <v>35741335</v>
      </c>
      <c r="K128" s="46">
        <f t="shared" si="17"/>
        <v>28573068</v>
      </c>
      <c r="L128" s="46">
        <f t="shared" si="17"/>
        <v>5376200.25</v>
      </c>
      <c r="M128" s="46">
        <f t="shared" si="17"/>
        <v>1792066.75</v>
      </c>
      <c r="N128" s="40"/>
    </row>
    <row r="129" spans="1:14" ht="7.5" customHeight="1" x14ac:dyDescent="0.25">
      <c r="A129" s="7"/>
      <c r="B129" s="9"/>
      <c r="C129" s="7"/>
      <c r="D129" s="6"/>
      <c r="E129" s="6"/>
      <c r="F129" s="6"/>
      <c r="G129" s="6"/>
      <c r="H129" s="6"/>
      <c r="I129" s="112"/>
      <c r="J129" s="6"/>
      <c r="K129" s="6"/>
      <c r="L129" s="6"/>
      <c r="M129" s="6"/>
      <c r="N129" s="6"/>
    </row>
    <row r="130" spans="1:14" x14ac:dyDescent="0.25">
      <c r="A130" s="7"/>
      <c r="B130" s="98" t="s">
        <v>209</v>
      </c>
      <c r="C130" s="98"/>
      <c r="D130" s="98"/>
      <c r="E130" s="98"/>
      <c r="F130" s="98"/>
      <c r="G130" s="98"/>
      <c r="H130" s="98"/>
      <c r="I130" s="98"/>
      <c r="J130" s="98"/>
      <c r="K130" s="98"/>
      <c r="L130" s="98"/>
      <c r="M130" s="98"/>
      <c r="N130" s="98"/>
    </row>
    <row r="131" spans="1:14" ht="17.25" x14ac:dyDescent="0.3">
      <c r="A131" s="5"/>
      <c r="B131" s="10" t="s">
        <v>122</v>
      </c>
      <c r="C131" s="44"/>
      <c r="D131" s="5"/>
      <c r="E131" s="5"/>
      <c r="F131" s="5"/>
      <c r="G131" s="5"/>
      <c r="H131" s="5"/>
      <c r="I131" s="113"/>
      <c r="J131" s="5"/>
      <c r="K131" s="12"/>
      <c r="L131" s="12"/>
      <c r="M131" s="12"/>
      <c r="N131" s="5"/>
    </row>
    <row r="132" spans="1:14" x14ac:dyDescent="0.25">
      <c r="A132" s="5"/>
      <c r="B132" s="99" t="s">
        <v>181</v>
      </c>
      <c r="C132" s="100"/>
      <c r="D132" s="100"/>
      <c r="E132" s="100"/>
      <c r="F132" s="100"/>
      <c r="G132" s="100"/>
      <c r="H132" s="100"/>
      <c r="I132" s="100"/>
      <c r="J132" s="100"/>
      <c r="K132" s="100"/>
      <c r="L132" s="100"/>
      <c r="M132" s="100"/>
      <c r="N132" s="5"/>
    </row>
    <row r="133" spans="1:14" ht="32.450000000000003" customHeight="1" x14ac:dyDescent="0.25">
      <c r="B133" s="99" t="s">
        <v>123</v>
      </c>
      <c r="C133" s="100"/>
      <c r="D133" s="100"/>
      <c r="E133" s="100"/>
      <c r="F133" s="100"/>
      <c r="G133" s="100"/>
      <c r="H133" s="100"/>
      <c r="I133" s="100"/>
      <c r="J133" s="100"/>
      <c r="K133" s="100"/>
      <c r="L133" s="100"/>
      <c r="M133" s="100"/>
    </row>
    <row r="134" spans="1:14" x14ac:dyDescent="0.25">
      <c r="I134" s="114"/>
      <c r="J134" s="50"/>
      <c r="K134" s="50"/>
      <c r="L134" s="50"/>
      <c r="M134" s="50"/>
    </row>
    <row r="135" spans="1:14" x14ac:dyDescent="0.25">
      <c r="I135" s="92" t="s">
        <v>120</v>
      </c>
      <c r="J135" s="92"/>
      <c r="K135" s="92"/>
      <c r="L135" s="92"/>
      <c r="M135" s="92"/>
    </row>
    <row r="141" spans="1:14" x14ac:dyDescent="0.25">
      <c r="I141" s="92" t="s">
        <v>121</v>
      </c>
      <c r="J141" s="92"/>
      <c r="K141" s="92"/>
      <c r="L141" s="92"/>
      <c r="M141" s="92"/>
    </row>
  </sheetData>
  <mergeCells count="34">
    <mergeCell ref="I135:M135"/>
    <mergeCell ref="I141:M141"/>
    <mergeCell ref="J1:N1"/>
    <mergeCell ref="J2:N2"/>
    <mergeCell ref="A1:E1"/>
    <mergeCell ref="A2:E2"/>
    <mergeCell ref="A3:E3"/>
    <mergeCell ref="B84:H84"/>
    <mergeCell ref="B100:H100"/>
    <mergeCell ref="A128:B128"/>
    <mergeCell ref="B130:N130"/>
    <mergeCell ref="B132:M132"/>
    <mergeCell ref="B133:M133"/>
    <mergeCell ref="B17:H17"/>
    <mergeCell ref="B34:H34"/>
    <mergeCell ref="B47:H47"/>
    <mergeCell ref="B61:H61"/>
    <mergeCell ref="B71:H71"/>
    <mergeCell ref="J8:M8"/>
    <mergeCell ref="N8:N10"/>
    <mergeCell ref="J9:J10"/>
    <mergeCell ref="K9:M9"/>
    <mergeCell ref="B15:G15"/>
    <mergeCell ref="H3:J3"/>
    <mergeCell ref="A5:N5"/>
    <mergeCell ref="A6:N6"/>
    <mergeCell ref="A8:A10"/>
    <mergeCell ref="B8:B10"/>
    <mergeCell ref="C8:D9"/>
    <mergeCell ref="E8:E10"/>
    <mergeCell ref="F8:F10"/>
    <mergeCell ref="G8:G10"/>
    <mergeCell ref="H8:H10"/>
    <mergeCell ref="I8:I10"/>
  </mergeCells>
  <pageMargins left="0.3" right="0.2" top="0.5" bottom="0.5" header="0.3" footer="0.3"/>
  <pageSetup paperSize="9"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GIA TRI DAU TU</vt:lpstr>
      <vt:lpstr>DANH MUC DAU TU</vt:lpstr>
      <vt:lpstr>'DANH MUC DAU TU'!Print_Titles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HD King</cp:lastModifiedBy>
  <cp:lastPrinted>2019-01-16T02:15:47Z</cp:lastPrinted>
  <dcterms:created xsi:type="dcterms:W3CDTF">2018-11-15T01:32:49Z</dcterms:created>
  <dcterms:modified xsi:type="dcterms:W3CDTF">2019-01-16T21:06:47Z</dcterms:modified>
</cp:coreProperties>
</file>